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DRAFTS\"/>
    </mc:Choice>
  </mc:AlternateContent>
  <bookViews>
    <workbookView xWindow="0" yWindow="0" windowWidth="18276" windowHeight="7152"/>
  </bookViews>
  <sheets>
    <sheet name="A75rev2021v03e" sheetId="1" r:id="rId1"/>
  </sheets>
  <externalReferences>
    <externalReference r:id="rId2"/>
  </externalReferences>
  <definedNames>
    <definedName name="_A52_ALT">[1]Labels!$B$6</definedName>
    <definedName name="_A52_ALT2">[1]Labels!$B$8</definedName>
    <definedName name="_A52_FNOTE">[1]Labels!$B$10</definedName>
    <definedName name="_A52_HEADER">[1]Labels!$B$5</definedName>
    <definedName name="_A75_ALT">[1]Labels!$B$7</definedName>
    <definedName name="_A75_ALT2">[1]Labels!$B$9</definedName>
    <definedName name="_A75_FNOTE">[1]Labels!$B$11</definedName>
    <definedName name="_A75_HEADER">[1]Labels!$B$4</definedName>
    <definedName name="_FORM_HEADER">[1]Labels!$B$2</definedName>
    <definedName name="_FORM_TITLE">[1]Labels!$B$1</definedName>
    <definedName name="L_010">[1]Labels!$B$3</definedName>
    <definedName name="L_100">[1]Labels!$B$12</definedName>
    <definedName name="L_110">[1]Labels!$B$13</definedName>
    <definedName name="L_111">[1]Labels!$B$14</definedName>
    <definedName name="L_112">[1]Labels!$B$15</definedName>
    <definedName name="L_113">[1]Labels!$B$16</definedName>
    <definedName name="L_114">[1]Labels!$B$17</definedName>
    <definedName name="L_115">[1]Labels!$B$18</definedName>
    <definedName name="L_116">[1]Labels!$B$19</definedName>
    <definedName name="L_118">[1]Labels!$B$21</definedName>
    <definedName name="L_119">[1]Labels!$B$22</definedName>
    <definedName name="L_120">[1]Labels!$B$24</definedName>
    <definedName name="L_121">[1]Labels!$B$25</definedName>
    <definedName name="L_122">[1]Labels!$B$26</definedName>
    <definedName name="L_123">[1]Labels!$B$27</definedName>
    <definedName name="L_124">[1]Labels!$B$28</definedName>
    <definedName name="L_125">[1]Labels!$B$29</definedName>
    <definedName name="L_128">[1]Labels!$B$32</definedName>
    <definedName name="L_129">[1]Labels!$B$33</definedName>
    <definedName name="L_130">[1]Labels!$B$35</definedName>
    <definedName name="L_131">[1]Labels!$B$36</definedName>
    <definedName name="L_132">[1]Labels!$B$37</definedName>
    <definedName name="L_133">[1]Labels!$B$38</definedName>
    <definedName name="L_138">[1]Labels!$B$43</definedName>
    <definedName name="L_140">[1]Labels!$B$46</definedName>
    <definedName name="L_141">[1]Labels!$B$47</definedName>
    <definedName name="L_142">[1]Labels!$B$48</definedName>
    <definedName name="L_143">[1]Labels!$B$49</definedName>
    <definedName name="L_144">[1]Labels!$B$50</definedName>
    <definedName name="L_145">[1]Labels!$B$51</definedName>
    <definedName name="L_148">[1]Labels!$B$54</definedName>
    <definedName name="L_150">[1]Labels!$B$57</definedName>
    <definedName name="L_151">[1]Labels!$B$58</definedName>
    <definedName name="L_153">[1]Labels!$B$60</definedName>
    <definedName name="L_155">[1]Labels!$B$62</definedName>
    <definedName name="L_156">[1]Labels!$B$63</definedName>
    <definedName name="L_158">[1]Labels!$B$65</definedName>
    <definedName name="L_200">[1]Labels!$B$68</definedName>
    <definedName name="L_210" localSheetId="0">[1]Labels!#REF!</definedName>
    <definedName name="L_210">[1]Labels!#REF!</definedName>
    <definedName name="L_211">[1]Labels!$B$69</definedName>
    <definedName name="L_220" localSheetId="0">[1]Labels!#REF!</definedName>
    <definedName name="L_220">[1]Labels!#REF!</definedName>
    <definedName name="L_221">[1]Labels!$B$70</definedName>
    <definedName name="L_222">[1]Labels!$B$71</definedName>
    <definedName name="L_228">[1]Labels!$B$73</definedName>
    <definedName name="L_241">[1]Labels!$B$75</definedName>
    <definedName name="L_242">[1]Labels!$B$76</definedName>
    <definedName name="L_243">[1]Labels!$B$77</definedName>
    <definedName name="L_290">[1]Labels!$B$78</definedName>
    <definedName name="L_300">[1]Labels!$B$81</definedName>
    <definedName name="L_310">[1]Labels!$B$82</definedName>
    <definedName name="L_320">[1]Labels!$B$83</definedName>
    <definedName name="L_322">[1]Labels!$B$84</definedName>
    <definedName name="L_324">[1]Labels!$B$85</definedName>
    <definedName name="L_326">[1]Labels!$B$86</definedName>
    <definedName name="L_328">[1]Labels!$B$87</definedName>
    <definedName name="L_329">[1]Labels!$B$88</definedName>
    <definedName name="L_330">[1]Labels!$B$90</definedName>
    <definedName name="L_331">[1]Labels!$B$91</definedName>
    <definedName name="L_332">[1]Labels!$B$92</definedName>
    <definedName name="L_336">[1]Labels!$B$93</definedName>
    <definedName name="L_338">[1]Labels!$B$94</definedName>
    <definedName name="L_400">[1]Labels!$B$96</definedName>
    <definedName name="L_410">[1]Labels!$B$97</definedName>
    <definedName name="L_420">[1]Labels!$B$98</definedName>
    <definedName name="L_422">[1]Labels!$B$99</definedName>
    <definedName name="L_424">[1]Labels!$B$100</definedName>
    <definedName name="L_426">[1]Labels!$B$101</definedName>
    <definedName name="L_428">[1]Labels!$B$102</definedName>
    <definedName name="L_430">[1]Labels!$B$103</definedName>
    <definedName name="L_432">[1]Labels!$B$104</definedName>
    <definedName name="L_434">[1]Labels!$B$105</definedName>
    <definedName name="L_436">[1]Labels!$B$106</definedName>
    <definedName name="L_500">[1]Labels!$B$108</definedName>
    <definedName name="L_510">[1]Labels!$B$109</definedName>
    <definedName name="L_520">[1]Labels!$B$110</definedName>
    <definedName name="L_521">[1]Labels!$B$111</definedName>
    <definedName name="L_522">[1]Labels!$B$112</definedName>
    <definedName name="L_530">[1]Labels!$B$113</definedName>
    <definedName name="L_531">[1]Labels!$B$114</definedName>
    <definedName name="L_532">[1]Labels!$B$115</definedName>
    <definedName name="L_533">[1]Labels!$B$116</definedName>
    <definedName name="L_534">[1]Labels!$B$117</definedName>
    <definedName name="L_535">[1]Labels!$B$118</definedName>
    <definedName name="L_536">[1]Labels!$B$119</definedName>
    <definedName name="L_537">[1]Labels!$B$120</definedName>
    <definedName name="L_538">[1]Labels!$B$121</definedName>
    <definedName name="L_540">[1]Labels!$B$123</definedName>
    <definedName name="L_541">[1]Labels!$B$124</definedName>
    <definedName name="L_542">[1]Labels!$B$125</definedName>
    <definedName name="L_543">[1]Labels!$B$126</definedName>
    <definedName name="L_550">[1]Labels!$B$127</definedName>
    <definedName name="L_551">[1]Labels!$B$128</definedName>
    <definedName name="L_552">[1]Labels!$B$129</definedName>
    <definedName name="L_554">[1]Labels!$B$130</definedName>
    <definedName name="L_600">[1]Labels!$B$132</definedName>
    <definedName name="L_612">[1]Labels!$B$145</definedName>
    <definedName name="L_614">[1]Labels!$B$147</definedName>
    <definedName name="L_616">[1]Labels!$B$149</definedName>
    <definedName name="L_618">[1]Labels!$B$151</definedName>
    <definedName name="L_622">[1]Labels!$B$136</definedName>
    <definedName name="L_624">[1]Labels!$B$137</definedName>
    <definedName name="L_625">[1]Labels!$B$138</definedName>
    <definedName name="L_626">[1]Labels!$B$139</definedName>
    <definedName name="L_627">[1]Labels!$B$140</definedName>
    <definedName name="L_630">[1]Labels!$B$154</definedName>
    <definedName name="L_631">[1]Labels!$B$155</definedName>
    <definedName name="L_632">[1]Labels!$B$156</definedName>
    <definedName name="L_633">[1]Labels!$B$157</definedName>
    <definedName name="L_634">[1]Labels!$B$158</definedName>
    <definedName name="L_651">[1]Labels!$B$168</definedName>
    <definedName name="L_653">[1]Labels!$B$170</definedName>
    <definedName name="L_656">[1]Labels!$B$173</definedName>
    <definedName name="L_658">[1]Labels!$B$175</definedName>
    <definedName name="L_700">[1]Labels!$B$178</definedName>
    <definedName name="L_712">[1]Labels!$B$180</definedName>
    <definedName name="L_714">[1]Labels!$B$181</definedName>
    <definedName name="L_800">[1]Labels!$B$199</definedName>
    <definedName name="L_810">[1]Labels!$B$203</definedName>
    <definedName name="L_811">[1]Labels!$B$204</definedName>
    <definedName name="L_818">[1]Labels!$B$211</definedName>
    <definedName name="L_820">[1]Labels!$B$214</definedName>
    <definedName name="L_821">[1]Labels!$B$215</definedName>
    <definedName name="L_822">[1]Labels!$B$216</definedName>
    <definedName name="L_823">[1]Labels!$B$217</definedName>
    <definedName name="L_826">[1]Labels!$B$220</definedName>
    <definedName name="L_827">[1]Labels!$B$221</definedName>
    <definedName name="L_828">[1]Labels!$B$222</definedName>
    <definedName name="L_830">[1]Labels!$B$228</definedName>
    <definedName name="L_831">[1]Labels!$B$229</definedName>
    <definedName name="L_832">[1]Labels!$B$230</definedName>
    <definedName name="L_833">[1]Labels!$B$231</definedName>
    <definedName name="L_834">[1]Labels!$B$232</definedName>
    <definedName name="L_835">[1]Labels!$B$233</definedName>
    <definedName name="L_836">[1]Labels!$B$234</definedName>
    <definedName name="L_837">[1]Labels!$B$235</definedName>
    <definedName name="L_850">[1]Labels!$B$249</definedName>
    <definedName name="L_851">[1]Labels!$B$250</definedName>
    <definedName name="L_852">[1]Labels!$B$251</definedName>
    <definedName name="L_853">[1]Labels!$B$252</definedName>
    <definedName name="L_854">[1]Labels!$B$253</definedName>
    <definedName name="L_856">[1]Labels!$B$255</definedName>
    <definedName name="L_857">[1]Labels!$B$256</definedName>
    <definedName name="L_860">[1]Labels!$B$260</definedName>
    <definedName name="L_862">[1]Labels!$B$262</definedName>
    <definedName name="L_864">[1]Labels!$B$264</definedName>
    <definedName name="L_866">[1]Labels!$B$266</definedName>
    <definedName name="L_867">[1]Labels!$B$267</definedName>
    <definedName name="L_868">[1]Labels!$B$268</definedName>
    <definedName name="L_900">[1]Labels!$B$274</definedName>
    <definedName name="L_915">[1]Labels!$B$275</definedName>
    <definedName name="L_920">[1]Labels!$B$276</definedName>
    <definedName name="L_922">[1]Labels!$B$277</definedName>
    <definedName name="L_923">[1]Labels!$B$278</definedName>
    <definedName name="L_924">[1]Labels!$B$279</definedName>
    <definedName name="L_925">[1]Labels!$B$280</definedName>
    <definedName name="L_926">[1]Labels!$B$281</definedName>
    <definedName name="L_930">[1]Labels!$B$282</definedName>
    <definedName name="L_932">[1]Labels!$B$283</definedName>
    <definedName name="L_933">[1]Labels!$B$284</definedName>
    <definedName name="L_934">[1]Labels!$B$285</definedName>
    <definedName name="L_936">[1]Labels!$B$286</definedName>
    <definedName name="L_940">[1]Labels!$B$287</definedName>
    <definedName name="OLD_11" localSheetId="0">[1]Labels!#REF!</definedName>
    <definedName name="OLD_11">[1]Labels!#REF!</definedName>
    <definedName name="_xlnm.Print_Area" localSheetId="0">A75rev2021v03e!#REF!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1" i="1" l="1"/>
  <c r="B189" i="1"/>
  <c r="N187" i="1"/>
  <c r="B187" i="1"/>
  <c r="B185" i="1"/>
  <c r="B183" i="1"/>
  <c r="N181" i="1"/>
  <c r="B181" i="1"/>
  <c r="N179" i="1"/>
  <c r="B179" i="1"/>
  <c r="B177" i="1"/>
  <c r="AV175" i="1"/>
  <c r="B175" i="1"/>
  <c r="A173" i="1"/>
  <c r="AT153" i="1"/>
  <c r="P153" i="1"/>
  <c r="D153" i="1"/>
  <c r="P151" i="1"/>
  <c r="D151" i="1"/>
  <c r="P149" i="1"/>
  <c r="D149" i="1"/>
  <c r="AT147" i="1"/>
  <c r="V147" i="1"/>
  <c r="P147" i="1"/>
  <c r="D147" i="1"/>
  <c r="AT145" i="1"/>
  <c r="AF145" i="1"/>
  <c r="V145" i="1"/>
  <c r="P145" i="1"/>
  <c r="L145" i="1"/>
  <c r="D145" i="1"/>
  <c r="AR143" i="1"/>
  <c r="AD143" i="1"/>
  <c r="N143" i="1"/>
  <c r="B143" i="1"/>
  <c r="A141" i="1"/>
  <c r="BD127" i="1"/>
  <c r="AV127" i="1"/>
  <c r="AT127" i="1"/>
  <c r="Z127" i="1"/>
  <c r="R127" i="1"/>
  <c r="P127" i="1"/>
  <c r="L127" i="1"/>
  <c r="J127" i="1"/>
  <c r="H127" i="1"/>
  <c r="F127" i="1"/>
  <c r="B127" i="1"/>
  <c r="B125" i="1"/>
  <c r="AS123" i="1"/>
  <c r="A123" i="1"/>
  <c r="BF110" i="1"/>
  <c r="AZ110" i="1"/>
  <c r="AX110" i="1"/>
  <c r="AT110" i="1"/>
  <c r="AR110" i="1"/>
  <c r="AP110" i="1"/>
  <c r="AN110" i="1"/>
  <c r="Z110" i="1"/>
  <c r="P110" i="1"/>
  <c r="N110" i="1"/>
  <c r="J110" i="1"/>
  <c r="H110" i="1"/>
  <c r="F110" i="1"/>
  <c r="B110" i="1"/>
  <c r="AN108" i="1"/>
  <c r="B108" i="1"/>
  <c r="AM106" i="1"/>
  <c r="A106" i="1"/>
  <c r="N98" i="1"/>
  <c r="AV96" i="1"/>
  <c r="BD77" i="1"/>
  <c r="BB77" i="1"/>
  <c r="AZ77" i="1"/>
  <c r="AR77" i="1"/>
  <c r="AL77" i="1"/>
  <c r="AJ77" i="1"/>
  <c r="AF77" i="1"/>
  <c r="AD77" i="1"/>
  <c r="AB77" i="1"/>
  <c r="V77" i="1"/>
  <c r="T77" i="1"/>
  <c r="P77" i="1"/>
  <c r="N77" i="1"/>
  <c r="L77" i="1"/>
  <c r="F77" i="1"/>
  <c r="D77" i="1"/>
  <c r="B77" i="1"/>
  <c r="AZ75" i="1"/>
  <c r="AJ75" i="1"/>
  <c r="L75" i="1"/>
  <c r="A75" i="1"/>
  <c r="A73" i="1"/>
  <c r="AZ61" i="1"/>
  <c r="AR61" i="1"/>
  <c r="AL61" i="1"/>
  <c r="AF61" i="1"/>
  <c r="L61" i="1"/>
  <c r="F61" i="1"/>
  <c r="D61" i="1"/>
  <c r="B61" i="1"/>
  <c r="AL59" i="1"/>
  <c r="A59" i="1"/>
  <c r="A57" i="1"/>
  <c r="BB45" i="1"/>
  <c r="AX45" i="1"/>
  <c r="AT45" i="1"/>
  <c r="AL45" i="1"/>
  <c r="AF45" i="1"/>
  <c r="V45" i="1"/>
  <c r="L45" i="1"/>
  <c r="F45" i="1"/>
  <c r="D45" i="1"/>
  <c r="B45" i="1"/>
  <c r="AL43" i="1"/>
  <c r="A43" i="1"/>
  <c r="A41" i="1"/>
  <c r="AT35" i="1"/>
  <c r="AR35" i="1"/>
  <c r="AL35" i="1"/>
  <c r="AD35" i="1"/>
  <c r="T35" i="1"/>
  <c r="L35" i="1"/>
  <c r="B35" i="1"/>
  <c r="A31" i="1"/>
  <c r="T27" i="1"/>
  <c r="J25" i="1"/>
  <c r="B25" i="1"/>
  <c r="AH23" i="1"/>
  <c r="T23" i="1"/>
  <c r="L23" i="1"/>
  <c r="B23" i="1"/>
  <c r="BD21" i="1"/>
  <c r="AX21" i="1"/>
  <c r="AR21" i="1"/>
  <c r="AJ21" i="1"/>
  <c r="AB21" i="1"/>
  <c r="V21" i="1"/>
  <c r="B21" i="1"/>
  <c r="AN19" i="1"/>
  <c r="AJ19" i="1"/>
  <c r="AB19" i="1"/>
  <c r="V19" i="1"/>
  <c r="B19" i="1"/>
  <c r="AR17" i="1"/>
  <c r="AN17" i="1"/>
  <c r="AJ17" i="1"/>
  <c r="V17" i="1"/>
  <c r="B17" i="1"/>
  <c r="AR15" i="1"/>
  <c r="AH15" i="1"/>
  <c r="T15" i="1"/>
  <c r="B15" i="1"/>
  <c r="A13" i="1"/>
  <c r="N5" i="1"/>
  <c r="AV3" i="1"/>
</calcChain>
</file>

<file path=xl/sharedStrings.xml><?xml version="1.0" encoding="utf-8"?>
<sst xmlns="http://schemas.openxmlformats.org/spreadsheetml/2006/main" count="26" uniqueCount="23">
  <si>
    <t>EURATOM</t>
  </si>
  <si>
    <t>SUPPLY AGENCY</t>
  </si>
  <si>
    <t>(recto)</t>
  </si>
  <si>
    <t>(this space is reserved for the Agency)</t>
  </si>
  <si>
    <t>PROVIDER/SELLER</t>
  </si>
  <si>
    <t>USER/BUYER</t>
  </si>
  <si>
    <t>X</t>
  </si>
  <si>
    <t>SHIPPING / FROM</t>
  </si>
  <si>
    <t>Y</t>
  </si>
  <si>
    <t>RECEIVING / TO</t>
  </si>
  <si>
    <t>I</t>
  </si>
  <si>
    <t>II</t>
  </si>
  <si>
    <t>III</t>
  </si>
  <si>
    <t>IV</t>
  </si>
  <si>
    <t>V</t>
  </si>
  <si>
    <t>VI</t>
  </si>
  <si>
    <t>(verso)</t>
  </si>
  <si>
    <t>870. NOTES</t>
  </si>
  <si>
    <t>872. Code</t>
  </si>
  <si>
    <t>874. #</t>
  </si>
  <si>
    <t>876. Note</t>
  </si>
  <si>
    <t>942. Number of annexes</t>
  </si>
  <si>
    <t>Mod.A75rev2021v03e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</si>
</sst>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6.5"/>
      <color theme="1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6.5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E2D4"/>
        <bgColor indexed="64"/>
      </patternFill>
    </fill>
    <fill>
      <patternFill patternType="solid">
        <fgColor rgb="FFD0DCE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D3AB"/>
        <bgColor indexed="64"/>
      </patternFill>
    </fill>
    <fill>
      <patternFill patternType="solid">
        <fgColor rgb="FFE5E7D1"/>
        <bgColor indexed="64"/>
      </patternFill>
    </fill>
    <fill>
      <patternFill patternType="solid">
        <fgColor rgb="FFDFD2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AEBC"/>
        <bgColor indexed="64"/>
      </patternFill>
    </fill>
    <fill>
      <patternFill patternType="solid">
        <fgColor rgb="FFBA9FC9"/>
        <bgColor indexed="64"/>
      </patternFill>
    </fill>
    <fill>
      <patternFill patternType="solid">
        <fgColor rgb="FF90BA9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1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textRotation="90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/>
    <xf numFmtId="0" fontId="1" fillId="0" borderId="8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vertical="center"/>
    </xf>
    <xf numFmtId="164" fontId="1" fillId="9" borderId="0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164" fontId="1" fillId="10" borderId="0" xfId="0" applyNumberFormat="1" applyFont="1" applyFill="1" applyBorder="1" applyAlignment="1">
      <alignment horizontal="center" vertical="center" textRotation="90"/>
    </xf>
    <xf numFmtId="164" fontId="1" fillId="7" borderId="0" xfId="0" applyNumberFormat="1" applyFont="1" applyFill="1" applyBorder="1" applyAlignment="1" applyProtection="1">
      <alignment horizontal="center"/>
      <protection locked="0"/>
    </xf>
    <xf numFmtId="164" fontId="1" fillId="7" borderId="0" xfId="0" applyNumberFormat="1" applyFont="1" applyFill="1" applyBorder="1" applyAlignment="1" applyProtection="1">
      <alignment horizontal="center" vertical="center"/>
      <protection locked="0"/>
    </xf>
    <xf numFmtId="164" fontId="1" fillId="7" borderId="0" xfId="0" applyNumberFormat="1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" fillId="8" borderId="4" xfId="0" applyFont="1" applyFill="1" applyBorder="1"/>
    <xf numFmtId="0" fontId="1" fillId="8" borderId="0" xfId="0" applyFont="1" applyFill="1" applyBorder="1"/>
    <xf numFmtId="0" fontId="1" fillId="8" borderId="5" xfId="0" applyFont="1" applyFill="1" applyBorder="1"/>
    <xf numFmtId="0" fontId="6" fillId="11" borderId="4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textRotation="90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 applyProtection="1">
      <alignment vertical="center" wrapText="1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1" fillId="12" borderId="4" xfId="0" applyFont="1" applyFill="1" applyBorder="1"/>
    <xf numFmtId="0" fontId="1" fillId="12" borderId="0" xfId="0" applyFont="1" applyFill="1" applyBorder="1"/>
    <xf numFmtId="0" fontId="1" fillId="12" borderId="5" xfId="0" applyFont="1" applyFill="1" applyBorder="1"/>
    <xf numFmtId="0" fontId="6" fillId="13" borderId="4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textRotation="90" wrapText="1"/>
    </xf>
    <xf numFmtId="0" fontId="1" fillId="12" borderId="0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12" borderId="6" xfId="0" applyFont="1" applyFill="1" applyBorder="1"/>
    <xf numFmtId="0" fontId="1" fillId="12" borderId="7" xfId="0" applyFont="1" applyFill="1" applyBorder="1"/>
    <xf numFmtId="0" fontId="1" fillId="12" borderId="8" xfId="0" applyFont="1" applyFill="1" applyBorder="1"/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1" fillId="15" borderId="4" xfId="0" applyFont="1" applyFill="1" applyBorder="1"/>
    <xf numFmtId="0" fontId="1" fillId="15" borderId="0" xfId="0" applyFont="1" applyFill="1" applyBorder="1"/>
    <xf numFmtId="0" fontId="1" fillId="15" borderId="5" xfId="0" applyFont="1" applyFill="1" applyBorder="1"/>
    <xf numFmtId="0" fontId="6" fillId="16" borderId="4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6" fillId="15" borderId="0" xfId="0" applyFont="1" applyFill="1" applyBorder="1" applyAlignment="1">
      <alignment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textRotation="90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vertical="center" wrapText="1"/>
    </xf>
    <xf numFmtId="0" fontId="1" fillId="16" borderId="0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vertical="center" wrapText="1"/>
    </xf>
    <xf numFmtId="0" fontId="1" fillId="17" borderId="0" xfId="0" applyFont="1" applyFill="1" applyBorder="1" applyAlignment="1">
      <alignment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center" vertical="center" textRotation="90" wrapText="1"/>
    </xf>
    <xf numFmtId="0" fontId="1" fillId="7" borderId="0" xfId="0" applyFont="1" applyFill="1" applyAlignment="1" applyProtection="1">
      <protection locked="0"/>
    </xf>
    <xf numFmtId="0" fontId="1" fillId="15" borderId="6" xfId="0" applyFont="1" applyFill="1" applyBorder="1"/>
    <xf numFmtId="0" fontId="1" fillId="15" borderId="7" xfId="0" applyFont="1" applyFill="1" applyBorder="1"/>
    <xf numFmtId="0" fontId="1" fillId="15" borderId="8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18" borderId="4" xfId="0" applyFont="1" applyFill="1" applyBorder="1"/>
    <xf numFmtId="0" fontId="1" fillId="18" borderId="0" xfId="0" applyFont="1" applyFill="1" applyBorder="1"/>
    <xf numFmtId="0" fontId="1" fillId="18" borderId="5" xfId="0" applyFont="1" applyFill="1" applyBorder="1"/>
    <xf numFmtId="0" fontId="1" fillId="18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18" borderId="4" xfId="0" applyFont="1" applyFill="1" applyBorder="1" applyAlignment="1">
      <alignment vertical="center" wrapText="1"/>
    </xf>
    <xf numFmtId="0" fontId="1" fillId="7" borderId="0" xfId="0" applyFont="1" applyFill="1" applyBorder="1" applyProtection="1">
      <protection locked="0"/>
    </xf>
    <xf numFmtId="0" fontId="1" fillId="2" borderId="0" xfId="0" applyFont="1" applyFill="1" applyBorder="1" applyAlignment="1"/>
    <xf numFmtId="0" fontId="1" fillId="18" borderId="6" xfId="0" applyFont="1" applyFill="1" applyBorder="1"/>
    <xf numFmtId="0" fontId="1" fillId="18" borderId="7" xfId="0" applyFont="1" applyFill="1" applyBorder="1"/>
    <xf numFmtId="0" fontId="1" fillId="18" borderId="8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18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textRotation="90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18" borderId="0" xfId="0" applyFont="1" applyFill="1" applyBorder="1" applyAlignment="1">
      <alignment horizontal="left" vertical="center"/>
    </xf>
    <xf numFmtId="0" fontId="1" fillId="7" borderId="0" xfId="0" applyFont="1" applyFill="1" applyBorder="1" applyProtection="1">
      <protection locked="0"/>
    </xf>
    <xf numFmtId="0" fontId="1" fillId="18" borderId="0" xfId="0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14" fontId="1" fillId="21" borderId="0" xfId="0" applyNumberFormat="1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vertical="center" textRotation="90" wrapText="1"/>
    </xf>
    <xf numFmtId="0" fontId="1" fillId="21" borderId="0" xfId="0" applyFont="1" applyFill="1" applyBorder="1" applyAlignment="1">
      <alignment horizontal="center" vertical="center" wrapText="1"/>
    </xf>
    <xf numFmtId="14" fontId="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19" borderId="0" xfId="0" applyFont="1" applyFill="1" applyBorder="1" applyAlignment="1">
      <alignment horizontal="center"/>
    </xf>
    <xf numFmtId="0" fontId="1" fillId="19" borderId="0" xfId="0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0" borderId="0" xfId="1" applyFont="1"/>
    <xf numFmtId="0" fontId="1" fillId="0" borderId="0" xfId="0" applyFont="1" applyAlignment="1">
      <alignment horizontal="right"/>
    </xf>
    <xf numFmtId="0" fontId="1" fillId="18" borderId="0" xfId="0" applyFont="1" applyFill="1" applyBorder="1" applyAlignment="1">
      <alignment vertical="center"/>
    </xf>
    <xf numFmtId="0" fontId="1" fillId="18" borderId="0" xfId="0" applyFont="1" applyFill="1" applyBorder="1" applyAlignment="1">
      <alignment horizontal="left"/>
    </xf>
    <xf numFmtId="0" fontId="1" fillId="15" borderId="0" xfId="0" applyFont="1" applyFill="1" applyBorder="1" applyProtection="1"/>
    <xf numFmtId="0" fontId="6" fillId="22" borderId="1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/>
    </xf>
    <xf numFmtId="0" fontId="6" fillId="2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3" borderId="1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5" xfId="0" applyFont="1" applyFill="1" applyBorder="1" applyAlignment="1">
      <alignment horizontal="center" vertical="center"/>
    </xf>
    <xf numFmtId="0" fontId="1" fillId="20" borderId="4" xfId="0" applyFont="1" applyFill="1" applyBorder="1"/>
    <xf numFmtId="0" fontId="1" fillId="20" borderId="0" xfId="0" applyFont="1" applyFill="1" applyBorder="1"/>
    <xf numFmtId="0" fontId="1" fillId="20" borderId="5" xfId="0" applyFont="1" applyFill="1" applyBorder="1"/>
    <xf numFmtId="0" fontId="6" fillId="5" borderId="4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/>
    <xf numFmtId="0" fontId="6" fillId="0" borderId="0" xfId="0" applyFont="1" applyFill="1" applyBorder="1" applyAlignment="1">
      <alignment vertical="center" wrapText="1"/>
    </xf>
    <xf numFmtId="0" fontId="6" fillId="20" borderId="0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5" borderId="0" xfId="0" applyFont="1" applyFill="1" applyBorder="1"/>
    <xf numFmtId="0" fontId="1" fillId="21" borderId="0" xfId="0" applyFont="1" applyFill="1" applyBorder="1" applyAlignment="1">
      <alignment horizontal="center" vertical="center" textRotation="90" wrapText="1"/>
    </xf>
    <xf numFmtId="0" fontId="1" fillId="5" borderId="0" xfId="0" applyFont="1" applyFill="1" applyBorder="1" applyAlignment="1">
      <alignment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vertical="center" wrapText="1"/>
    </xf>
    <xf numFmtId="0" fontId="1" fillId="21" borderId="0" xfId="0" applyFont="1" applyFill="1" applyBorder="1" applyAlignment="1">
      <alignment vertical="center" wrapText="1"/>
    </xf>
    <xf numFmtId="0" fontId="1" fillId="20" borderId="0" xfId="0" applyFont="1" applyFill="1" applyBorder="1" applyAlignment="1">
      <alignment vertical="center" wrapText="1"/>
    </xf>
    <xf numFmtId="0" fontId="1" fillId="5" borderId="0" xfId="0" applyFont="1" applyFill="1" applyBorder="1" applyAlignment="1"/>
    <xf numFmtId="0" fontId="1" fillId="7" borderId="0" xfId="0" applyFont="1" applyFill="1" applyBorder="1" applyAlignment="1" applyProtection="1">
      <protection locked="0"/>
    </xf>
    <xf numFmtId="164" fontId="1" fillId="0" borderId="0" xfId="0" applyNumberFormat="1" applyFont="1" applyFill="1" applyBorder="1" applyAlignment="1"/>
    <xf numFmtId="164" fontId="1" fillId="5" borderId="0" xfId="0" applyNumberFormat="1" applyFont="1" applyFill="1" applyBorder="1" applyAlignment="1"/>
    <xf numFmtId="0" fontId="1" fillId="20" borderId="4" xfId="0" applyFont="1" applyFill="1" applyBorder="1" applyAlignment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 applyAlignment="1"/>
    <xf numFmtId="0" fontId="1" fillId="20" borderId="6" xfId="0" applyFont="1" applyFill="1" applyBorder="1"/>
    <xf numFmtId="0" fontId="1" fillId="20" borderId="7" xfId="0" applyFont="1" applyFill="1" applyBorder="1"/>
    <xf numFmtId="0" fontId="1" fillId="20" borderId="8" xfId="0" applyFont="1" applyFill="1" applyBorder="1"/>
    <xf numFmtId="0" fontId="6" fillId="24" borderId="1" xfId="0" applyFont="1" applyFill="1" applyBorder="1" applyAlignment="1">
      <alignment horizontal="center" vertical="center"/>
    </xf>
    <xf numFmtId="0" fontId="6" fillId="24" borderId="2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1" fillId="4" borderId="4" xfId="0" applyFont="1" applyFill="1" applyBorder="1"/>
    <xf numFmtId="0" fontId="1" fillId="4" borderId="0" xfId="0" applyFont="1" applyFill="1" applyBorder="1" applyAlignment="1">
      <alignment vertical="center" wrapText="1"/>
    </xf>
    <xf numFmtId="0" fontId="1" fillId="21" borderId="0" xfId="0" applyFont="1" applyFill="1" applyAlignment="1">
      <alignment horizontal="center" vertical="center" textRotation="90"/>
    </xf>
    <xf numFmtId="0" fontId="1" fillId="4" borderId="0" xfId="0" applyFont="1" applyFill="1" applyBorder="1" applyAlignment="1"/>
    <xf numFmtId="164" fontId="1" fillId="4" borderId="0" xfId="0" applyNumberFormat="1" applyFont="1" applyFill="1" applyBorder="1" applyAlignment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 applyAlignment="1"/>
    <xf numFmtId="0" fontId="1" fillId="20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20" borderId="0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TECTED.rev2021v03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TH_PROT"/>
      <sheetName val="Labels"/>
      <sheetName val="BOTH_FILLTEST"/>
      <sheetName val="PASSW0RD"/>
      <sheetName val="BOTH_FLAT2"/>
      <sheetName val="A75_PROT"/>
      <sheetName val="A75_ALT"/>
      <sheetName val="A52_ALT"/>
      <sheetName val="A52"/>
      <sheetName val="A75"/>
      <sheetName val="MASTER-OLD"/>
      <sheetName val="NLDR"/>
      <sheetName val="Lists"/>
      <sheetName val="R"/>
      <sheetName val="Terminology"/>
      <sheetName val="Notions"/>
      <sheetName val="Sample Names of Contracts"/>
      <sheetName val="CURIOSITIES"/>
    </sheetNames>
    <sheetDataSet>
      <sheetData sheetId="0"/>
      <sheetData sheetId="1">
        <row r="1">
          <cell r="B1" t="str">
            <v>SUBMISSION/NOTFICATION FORM</v>
          </cell>
        </row>
        <row r="2">
          <cell r="B2" t="str">
            <v>Chap. VI of the (Euratom) Treaty</v>
          </cell>
        </row>
        <row r="3">
          <cell r="B3" t="str">
            <v>010. ACT UID</v>
          </cell>
        </row>
        <row r="4">
          <cell r="B4" t="str">
            <v>Notification form pursuant to Article 75 of the (Euratom) Treaty or relating to a contract for storage of for other related services</v>
          </cell>
        </row>
        <row r="5">
          <cell r="B5" t="str">
            <v>Submission form pursuant to Article 52 of the (Euratom) Treaty / relating to a supply contract</v>
          </cell>
        </row>
        <row r="6">
          <cell r="B6" t="str">
            <v>Accompanying form for submission of supply contracts under simplified procedure pursuant to Article 52 of the Treaty</v>
          </cell>
        </row>
        <row r="7">
          <cell r="B7" t="str">
            <v>Notification form on existence of commitments, or relating to a contract for related services, under article 75 of the Treaty</v>
          </cell>
        </row>
        <row r="8">
          <cell r="B8" t="str">
            <v>Accompanying form for submission of supply contracts, under simplified procedure / art. 11 of the rules (*)</v>
          </cell>
        </row>
        <row r="9">
          <cell r="B9" t="str">
            <v>Notification form on existence of commitments, or relating to a contract for related services / art. 16 of the rules  (†)</v>
          </cell>
        </row>
        <row r="10">
          <cell r="B10" t="str">
            <v>(*) OJ L218 of 18.6.2016</v>
          </cell>
        </row>
        <row r="11">
          <cell r="B11" t="str">
            <v>(†) OJ L218 of 18.6.2021</v>
          </cell>
        </row>
        <row r="12">
          <cell r="B12" t="str">
            <v>100. GENERAL ADMINISTRATIVE INFORMATION</v>
          </cell>
        </row>
        <row r="13">
          <cell r="B13" t="str">
            <v>110. ADMINISTRATIVE DATA</v>
          </cell>
        </row>
        <row r="14">
          <cell r="B14" t="str">
            <v>111. Notified by</v>
          </cell>
        </row>
        <row r="15">
          <cell r="B15" t="str">
            <v>112. Submitted by</v>
          </cell>
        </row>
        <row r="16">
          <cell r="B16" t="str">
            <v>113. For (Org.)</v>
          </cell>
        </row>
        <row r="17">
          <cell r="B17" t="str">
            <v>114. Email</v>
          </cell>
        </row>
        <row r="18">
          <cell r="B18" t="str">
            <v>115. Phone</v>
          </cell>
        </row>
        <row r="19">
          <cell r="B19" t="str">
            <v>116. Pos.</v>
          </cell>
        </row>
        <row r="21">
          <cell r="B21" t="str">
            <v>118. Date of Dispatch to ESA</v>
          </cell>
        </row>
        <row r="22">
          <cell r="B22" t="str">
            <v>119. Ext. ref.</v>
          </cell>
        </row>
        <row r="24">
          <cell r="B24" t="str">
            <v>120. TYPE OF DOCUMENT</v>
          </cell>
        </row>
        <row r="25">
          <cell r="B25" t="str">
            <v>121. Base/initial Contract</v>
          </cell>
        </row>
        <row r="26">
          <cell r="B26" t="str">
            <v>122. Draft</v>
          </cell>
        </row>
        <row r="27">
          <cell r="B27" t="str">
            <v>123. Amend.</v>
          </cell>
        </row>
        <row r="28">
          <cell r="B28" t="str">
            <v>124. Suppl.</v>
          </cell>
        </row>
        <row r="29">
          <cell r="B29" t="str">
            <v>125. Termin.</v>
          </cell>
        </row>
        <row r="32">
          <cell r="B32" t="str">
            <v>128. Other</v>
          </cell>
        </row>
        <row r="33">
          <cell r="B33" t="str">
            <v>129. ESA prev. ref.</v>
          </cell>
        </row>
        <row r="35">
          <cell r="B35" t="str">
            <v>130. TYPE OF CONTRACT</v>
          </cell>
        </row>
        <row r="36">
          <cell r="B36" t="str">
            <v>131. Title transfer</v>
          </cell>
        </row>
        <row r="37">
          <cell r="B37" t="str">
            <v>132. Physical transfer</v>
          </cell>
        </row>
        <row r="38">
          <cell r="B38" t="str">
            <v>133. Book transfer</v>
          </cell>
        </row>
        <row r="43">
          <cell r="B43" t="str">
            <v>138. Other</v>
          </cell>
        </row>
        <row r="46">
          <cell r="B46" t="str">
            <v>140. TYPE OF SERVICE</v>
          </cell>
        </row>
        <row r="47">
          <cell r="B47" t="str">
            <v>141. Stor.</v>
          </cell>
        </row>
        <row r="48">
          <cell r="B48" t="str">
            <v>142. Conv.</v>
          </cell>
        </row>
        <row r="49">
          <cell r="B49" t="str">
            <v>143. Enrich.</v>
          </cell>
        </row>
        <row r="50">
          <cell r="B50" t="str">
            <v>144. Fabr.</v>
          </cell>
        </row>
        <row r="51">
          <cell r="B51" t="str">
            <v>145. (Re)processing</v>
          </cell>
        </row>
        <row r="54">
          <cell r="B54" t="str">
            <v>148. Other/Misc.</v>
          </cell>
        </row>
        <row r="57">
          <cell r="B57" t="str">
            <v>150. SUMMARY DATA</v>
          </cell>
        </row>
        <row r="58">
          <cell r="B58" t="str">
            <v>151. Object of the commitment</v>
          </cell>
        </row>
        <row r="60">
          <cell r="B60" t="str">
            <v>153. Mat. categ.</v>
          </cell>
        </row>
        <row r="62">
          <cell r="B62" t="str">
            <v>155. Etd. gross value</v>
          </cell>
        </row>
        <row r="63">
          <cell r="B63" t="str">
            <v>156. Currency</v>
          </cell>
        </row>
        <row r="65">
          <cell r="B65" t="str">
            <v>158. ESA prev. ref.</v>
          </cell>
        </row>
        <row r="68">
          <cell r="B68" t="str">
            <v>200. DURATION OF CONTRACT</v>
          </cell>
        </row>
        <row r="69">
          <cell r="B69" t="str">
            <v>211. Date of contract</v>
          </cell>
        </row>
        <row r="70">
          <cell r="B70" t="str">
            <v>221. Contract duration</v>
          </cell>
        </row>
        <row r="71">
          <cell r="B71" t="str">
            <v>222. Contract expires on</v>
          </cell>
        </row>
        <row r="73">
          <cell r="B73" t="str">
            <v>228. Contract expires on</v>
          </cell>
        </row>
        <row r="75">
          <cell r="B75" t="str">
            <v>241. First delivery date</v>
          </cell>
        </row>
        <row r="76">
          <cell r="B76" t="str">
            <v>242. Last delivery date</v>
          </cell>
        </row>
        <row r="77">
          <cell r="B77" t="str">
            <v>243. Opts.?</v>
          </cell>
        </row>
        <row r="78">
          <cell r="B78" t="str">
            <v>290. Remarks on duration</v>
          </cell>
        </row>
        <row r="81">
          <cell r="B81" t="str">
            <v>300. DESIGNATION OF PARTIES AND DATES OF COMMITMENT</v>
          </cell>
        </row>
        <row r="82">
          <cell r="B82" t="str">
            <v>310. Party</v>
          </cell>
        </row>
        <row r="83">
          <cell r="B83" t="str">
            <v>320. DESIGNATION OF PARTIES</v>
          </cell>
        </row>
        <row r="84">
          <cell r="B84" t="str">
            <v>322. Nation.</v>
          </cell>
        </row>
        <row r="85">
          <cell r="B85" t="str">
            <v>324. ID/VAT Nr.</v>
          </cell>
        </row>
        <row r="86">
          <cell r="B86" t="str">
            <v>326. Denomination</v>
          </cell>
        </row>
        <row r="87">
          <cell r="B87" t="str">
            <v>328. Address</v>
          </cell>
        </row>
        <row r="88">
          <cell r="B88" t="str">
            <v>329. Principal business</v>
          </cell>
        </row>
        <row r="90">
          <cell r="B90" t="str">
            <v>330. DATES OF COMMITMENT</v>
          </cell>
        </row>
        <row r="91">
          <cell r="B91" t="str">
            <v>331. Role</v>
          </cell>
        </row>
        <row r="92">
          <cell r="B92" t="str">
            <v>332. Acting on behalf of</v>
          </cell>
        </row>
        <row r="93">
          <cell r="B93" t="str">
            <v>336. Signed at</v>
          </cell>
        </row>
        <row r="94">
          <cell r="B94" t="str">
            <v>338. Date sign.</v>
          </cell>
        </row>
        <row r="96">
          <cell r="B96" t="str">
            <v>400. PLACE(S) OF DELIVERY AND HOLDING ACCOUNTS</v>
          </cell>
        </row>
        <row r="97">
          <cell r="B97" t="str">
            <v>410. Entity</v>
          </cell>
        </row>
        <row r="98">
          <cell r="B98" t="str">
            <v>420. INSTALLATION HOLDING THE MATERIAL / BOOKS</v>
          </cell>
        </row>
        <row r="99">
          <cell r="B99" t="str">
            <v>422. Nation.</v>
          </cell>
        </row>
        <row r="100">
          <cell r="B100" t="str">
            <v>424. ID/VAT Nr.</v>
          </cell>
        </row>
        <row r="101">
          <cell r="B101" t="str">
            <v>426. Denomination</v>
          </cell>
        </row>
        <row r="102">
          <cell r="B102" t="str">
            <v>428. Installation type</v>
          </cell>
        </row>
        <row r="103">
          <cell r="B103" t="str">
            <v>430. LOCATION AND ACCOUNTS</v>
          </cell>
        </row>
        <row r="104">
          <cell r="B104" t="str">
            <v>432. Role</v>
          </cell>
        </row>
        <row r="105">
          <cell r="B105" t="str">
            <v>434. Location</v>
          </cell>
        </row>
        <row r="106">
          <cell r="B106" t="str">
            <v>436. Account titular</v>
          </cell>
        </row>
        <row r="108">
          <cell r="B108" t="str">
            <v>500. MATERIALS CONCERNED</v>
          </cell>
        </row>
        <row r="109">
          <cell r="B109" t="str">
            <v>510. Mat.</v>
          </cell>
        </row>
        <row r="110">
          <cell r="B110" t="str">
            <v>520. FORM</v>
          </cell>
        </row>
        <row r="111">
          <cell r="B111" t="str">
            <v>521. Mat. Cat.</v>
          </cell>
        </row>
        <row r="112">
          <cell r="B112" t="str">
            <v>522. Chem. Form</v>
          </cell>
        </row>
        <row r="113">
          <cell r="B113" t="str">
            <v>530. QUANTITIES</v>
          </cell>
        </row>
        <row r="114">
          <cell r="B114" t="str">
            <v>531. Weight</v>
          </cell>
        </row>
        <row r="115">
          <cell r="B115" t="str">
            <v>532. Units</v>
          </cell>
        </row>
        <row r="116">
          <cell r="B116" t="str">
            <v>533. Equiv. Nat. U</v>
          </cell>
        </row>
        <row r="117">
          <cell r="B117" t="str">
            <v>534. Units</v>
          </cell>
        </row>
        <row r="118">
          <cell r="B118" t="str">
            <v>535. Enrich. (%)</v>
          </cell>
        </row>
        <row r="119">
          <cell r="B119" t="str">
            <v>536. Fissile comp. U/P</v>
          </cell>
        </row>
        <row r="120">
          <cell r="B120" t="str">
            <v>537. Units</v>
          </cell>
        </row>
        <row r="121">
          <cell r="B121" t="str">
            <v>538. Obs.</v>
          </cell>
        </row>
        <row r="123">
          <cell r="B123" t="str">
            <v>540. ORIGIN</v>
          </cell>
        </row>
        <row r="124">
          <cell r="B124" t="str">
            <v>541. Obligation</v>
          </cell>
        </row>
        <row r="125">
          <cell r="B125" t="str">
            <v>542. Pres. Location</v>
          </cell>
        </row>
        <row r="126">
          <cell r="B126" t="str">
            <v>543. Origin / upstream ref.</v>
          </cell>
        </row>
        <row r="127">
          <cell r="B127" t="str">
            <v>550. END USE</v>
          </cell>
        </row>
        <row r="128">
          <cell r="B128" t="str">
            <v>551. Final dest.</v>
          </cell>
        </row>
        <row r="129">
          <cell r="B129" t="str">
            <v>552. Ind./Res.</v>
          </cell>
        </row>
        <row r="130">
          <cell r="B130" t="str">
            <v>554. End use</v>
          </cell>
        </row>
        <row r="132">
          <cell r="B132" t="str">
            <v>600. DELIVERIES (FROM/TO)</v>
          </cell>
        </row>
        <row r="136">
          <cell r="B136" t="str">
            <v>622. Mat.</v>
          </cell>
        </row>
        <row r="137">
          <cell r="B137" t="str">
            <v>624. Weight</v>
          </cell>
        </row>
        <row r="138">
          <cell r="B138" t="str">
            <v>625. Units</v>
          </cell>
        </row>
        <row r="139">
          <cell r="B139" t="str">
            <v>626. Fissile comp. U/P</v>
          </cell>
        </row>
        <row r="140">
          <cell r="B140" t="str">
            <v>627. Units</v>
          </cell>
        </row>
        <row r="145">
          <cell r="B145" t="str">
            <v>612. Date of delivery</v>
          </cell>
        </row>
        <row r="147">
          <cell r="B147" t="str">
            <v>614. Mode of delivery</v>
          </cell>
        </row>
        <row r="149">
          <cell r="B149" t="str">
            <v>616. Ship./acct. from</v>
          </cell>
        </row>
        <row r="151">
          <cell r="B151" t="str">
            <v>618. Receiv./acct. to</v>
          </cell>
        </row>
        <row r="154">
          <cell r="B154" t="str">
            <v>630. DELIV. PURPOSE</v>
          </cell>
        </row>
        <row r="155">
          <cell r="B155" t="str">
            <v>631. Feed (Input provided by user)</v>
          </cell>
        </row>
        <row r="156">
          <cell r="B156" t="str">
            <v>632. Product (Output returned to user)</v>
          </cell>
        </row>
        <row r="157">
          <cell r="B157" t="str">
            <v>633. Tails (Residues retained or returned)</v>
          </cell>
        </row>
        <row r="158">
          <cell r="B158" t="str">
            <v>634. Kept ?</v>
          </cell>
        </row>
        <row r="168">
          <cell r="B168" t="str">
            <v>651. Year eff.</v>
          </cell>
        </row>
        <row r="170">
          <cell r="B170" t="str">
            <v>653. Separative Work Units (SWUs)</v>
          </cell>
        </row>
        <row r="173">
          <cell r="B173" t="str">
            <v>656. Qty. used</v>
          </cell>
        </row>
        <row r="175">
          <cell r="B175" t="str">
            <v>658. Units</v>
          </cell>
        </row>
        <row r="178">
          <cell r="B178" t="str">
            <v>700. RELATED CONTRACTS HISTORY</v>
          </cell>
        </row>
        <row r="180">
          <cell r="B180" t="str">
            <v>712. Date of contract</v>
          </cell>
        </row>
        <row r="181">
          <cell r="B181" t="str">
            <v>714. Place of performance</v>
          </cell>
        </row>
        <row r="199">
          <cell r="B199" t="str">
            <v>800. OTHER INFORMATION</v>
          </cell>
        </row>
        <row r="203">
          <cell r="B203" t="str">
            <v>810. Applicable provisions of (Euratom) treaty</v>
          </cell>
        </row>
        <row r="204">
          <cell r="B204" t="str">
            <v>811. Art 52</v>
          </cell>
        </row>
        <row r="211">
          <cell r="B211" t="str">
            <v>818. Other</v>
          </cell>
        </row>
        <row r="214">
          <cell r="B214" t="str">
            <v>820. Applicable provisions of (Euratom) treaty</v>
          </cell>
        </row>
        <row r="215">
          <cell r="B215" t="str">
            <v>821. Art. 75a</v>
          </cell>
        </row>
        <row r="216">
          <cell r="B216" t="str">
            <v>822. Art. 75b</v>
          </cell>
        </row>
        <row r="217">
          <cell r="B217" t="str">
            <v>823. Art. 75c</v>
          </cell>
        </row>
        <row r="220">
          <cell r="B220" t="str">
            <v>826. Other</v>
          </cell>
        </row>
        <row r="221">
          <cell r="B221" t="str">
            <v>827. Export auth. reqd. (Art. 59)</v>
          </cell>
        </row>
        <row r="222">
          <cell r="B222" t="str">
            <v>828. 10yr approv. reqd. (Art. 60§2)</v>
          </cell>
        </row>
        <row r="228">
          <cell r="B228" t="str">
            <v>830. Co-op. agreement(s) applicable</v>
          </cell>
        </row>
        <row r="229">
          <cell r="B229" t="str">
            <v>831. US</v>
          </cell>
        </row>
        <row r="230">
          <cell r="B230" t="str">
            <v>832. CA</v>
          </cell>
        </row>
        <row r="231">
          <cell r="B231" t="str">
            <v>833. AU</v>
          </cell>
        </row>
        <row r="232">
          <cell r="B232" t="str">
            <v>834. UK</v>
          </cell>
        </row>
        <row r="233">
          <cell r="B233" t="str">
            <v>835. Other (Euratom)</v>
          </cell>
        </row>
        <row r="234">
          <cell r="B234" t="str">
            <v>836. Other (bilat.)</v>
          </cell>
        </row>
        <row r="235">
          <cell r="B235" t="str">
            <v>837. Prior consent reqd.</v>
          </cell>
        </row>
        <row r="249">
          <cell r="B249" t="str">
            <v>850. Specific clauses</v>
          </cell>
        </row>
        <row r="250">
          <cell r="B250" t="str">
            <v>851. Contains prov. relating to supply?</v>
          </cell>
        </row>
        <row r="251">
          <cell r="B251" t="str">
            <v>852. Price</v>
          </cell>
        </row>
        <row r="252">
          <cell r="B252" t="str">
            <v>853. Price methodology</v>
          </cell>
        </row>
        <row r="253">
          <cell r="B253" t="str">
            <v>854. Qty. meas. method.</v>
          </cell>
        </row>
        <row r="255">
          <cell r="B255" t="str">
            <v>856. Payment terms</v>
          </cell>
        </row>
        <row r="256">
          <cell r="B256" t="str">
            <v>857. INCO terms</v>
          </cell>
        </row>
        <row r="260">
          <cell r="B260" t="str">
            <v>860. Other contractual clauses</v>
          </cell>
        </row>
        <row r="262">
          <cell r="B262" t="str">
            <v>862. Safeg. clause</v>
          </cell>
        </row>
        <row r="264">
          <cell r="B264" t="str">
            <v>864. Applicable law</v>
          </cell>
        </row>
        <row r="266">
          <cell r="B266" t="str">
            <v>866. Flex qty / options ?</v>
          </cell>
        </row>
        <row r="267">
          <cell r="B267" t="str">
            <v>867. Feed toler. ?</v>
          </cell>
        </row>
        <row r="268">
          <cell r="B268" t="str">
            <v>868. Other</v>
          </cell>
        </row>
        <row r="274">
          <cell r="B274" t="str">
            <v>900. DECLARATION</v>
          </cell>
        </row>
        <row r="275">
          <cell r="B275" t="str">
            <v xml:space="preserve">915. Declaring person is: </v>
          </cell>
        </row>
        <row r="276">
          <cell r="B276" t="str">
            <v>920. Contact person</v>
          </cell>
        </row>
        <row r="277">
          <cell r="B277" t="str">
            <v>922. Name</v>
          </cell>
        </row>
        <row r="278">
          <cell r="B278" t="str">
            <v>923. Org.</v>
          </cell>
        </row>
        <row r="279">
          <cell r="B279" t="str">
            <v>924. Pos.</v>
          </cell>
        </row>
        <row r="280">
          <cell r="B280" t="str">
            <v>925. Tel.</v>
          </cell>
        </row>
        <row r="281">
          <cell r="B281" t="str">
            <v>926. Email</v>
          </cell>
        </row>
        <row r="282">
          <cell r="B282" t="str">
            <v>930. Signature of person certifying completeness/correctness</v>
          </cell>
        </row>
        <row r="283">
          <cell r="B283" t="str">
            <v>932. Name</v>
          </cell>
        </row>
        <row r="284">
          <cell r="B284" t="str">
            <v>933. Org.</v>
          </cell>
        </row>
        <row r="285">
          <cell r="B285" t="str">
            <v>934. Position</v>
          </cell>
        </row>
        <row r="286">
          <cell r="B286" t="str">
            <v>936. Date of approval</v>
          </cell>
        </row>
        <row r="287">
          <cell r="B287" t="str">
            <v>940. Annexes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opa.eu/!Nh4hw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91"/>
  <sheetViews>
    <sheetView tabSelected="1" zoomScale="150" zoomScaleNormal="150" zoomScaleSheetLayoutView="130" zoomScalePageLayoutView="120" workbookViewId="0">
      <selection activeCell="H17" sqref="H17:N17"/>
    </sheetView>
  </sheetViews>
  <sheetFormatPr defaultColWidth="0.5546875" defaultRowHeight="8.4" x14ac:dyDescent="0.15"/>
  <cols>
    <col min="1" max="1" width="0.44140625" style="40" customWidth="1"/>
    <col min="2" max="2" width="1.88671875" style="40" customWidth="1"/>
    <col min="3" max="3" width="0.44140625" style="40" customWidth="1"/>
    <col min="4" max="4" width="3.5546875" style="40" customWidth="1"/>
    <col min="5" max="5" width="0.44140625" style="40" customWidth="1"/>
    <col min="6" max="6" width="1.88671875" style="40" customWidth="1"/>
    <col min="7" max="7" width="0.44140625" style="40" customWidth="1"/>
    <col min="8" max="8" width="4.44140625" style="40" customWidth="1"/>
    <col min="9" max="9" width="0.44140625" style="40" customWidth="1"/>
    <col min="10" max="10" width="1.6640625" style="40" customWidth="1"/>
    <col min="11" max="11" width="0.44140625" style="40" customWidth="1"/>
    <col min="12" max="12" width="5.5546875" style="40" customWidth="1"/>
    <col min="13" max="13" width="0.44140625" style="40" customWidth="1"/>
    <col min="14" max="14" width="1.6640625" style="40" customWidth="1"/>
    <col min="15" max="15" width="0.44140625" style="40" customWidth="1"/>
    <col min="16" max="16" width="2" style="40" customWidth="1"/>
    <col min="17" max="17" width="0.33203125" style="40" customWidth="1"/>
    <col min="18" max="18" width="2.88671875" style="40" customWidth="1"/>
    <col min="19" max="19" width="0.5546875" style="40" customWidth="1"/>
    <col min="20" max="20" width="1.5546875" style="40" customWidth="1"/>
    <col min="21" max="21" width="0.44140625" style="40" customWidth="1"/>
    <col min="22" max="22" width="3.21875" style="40" customWidth="1"/>
    <col min="23" max="23" width="0.5546875" style="40" customWidth="1"/>
    <col min="24" max="24" width="1.88671875" style="40" customWidth="1"/>
    <col min="25" max="25" width="0.44140625" style="40" customWidth="1"/>
    <col min="26" max="26" width="1.6640625" style="40" customWidth="1"/>
    <col min="27" max="27" width="0.44140625" style="40" customWidth="1"/>
    <col min="28" max="28" width="3.77734375" style="40" customWidth="1"/>
    <col min="29" max="29" width="0.44140625" style="40" customWidth="1"/>
    <col min="30" max="30" width="1.77734375" style="40" customWidth="1"/>
    <col min="31" max="31" width="0.44140625" style="40" customWidth="1"/>
    <col min="32" max="32" width="3" style="40" customWidth="1"/>
    <col min="33" max="33" width="0.44140625" style="40" customWidth="1"/>
    <col min="34" max="34" width="1.6640625" style="40" customWidth="1"/>
    <col min="35" max="35" width="0.44140625" style="40" customWidth="1"/>
    <col min="36" max="36" width="5.5546875" style="40" customWidth="1"/>
    <col min="37" max="37" width="0.44140625" style="40" customWidth="1"/>
    <col min="38" max="38" width="1.6640625" style="40" customWidth="1"/>
    <col min="39" max="39" width="0.44140625" style="40" customWidth="1"/>
    <col min="40" max="40" width="4" style="40" customWidth="1"/>
    <col min="41" max="41" width="0.33203125" style="40" customWidth="1"/>
    <col min="42" max="42" width="1.88671875" style="40" customWidth="1"/>
    <col min="43" max="43" width="0.44140625" style="40" customWidth="1"/>
    <col min="44" max="44" width="1.6640625" style="40" customWidth="1"/>
    <col min="45" max="45" width="0.44140625" style="40" customWidth="1"/>
    <col min="46" max="46" width="8.44140625" style="40" customWidth="1"/>
    <col min="47" max="47" width="0.5546875" style="40" customWidth="1"/>
    <col min="48" max="48" width="1.88671875" style="40" customWidth="1"/>
    <col min="49" max="49" width="0.44140625" style="40" customWidth="1"/>
    <col min="50" max="50" width="2" style="40" customWidth="1"/>
    <col min="51" max="51" width="0.44140625" style="40" customWidth="1"/>
    <col min="52" max="52" width="5.44140625" style="40" customWidth="1"/>
    <col min="53" max="53" width="0.44140625" style="40" customWidth="1"/>
    <col min="54" max="54" width="1.77734375" style="40" customWidth="1"/>
    <col min="55" max="55" width="0.44140625" style="40" customWidth="1"/>
    <col min="56" max="56" width="4.44140625" style="40" customWidth="1"/>
    <col min="57" max="57" width="0.44140625" style="40" customWidth="1"/>
    <col min="58" max="58" width="1.5546875" style="40" customWidth="1"/>
    <col min="59" max="16384" width="0.5546875" style="40"/>
  </cols>
  <sheetData>
    <row r="1" spans="1:59" ht="9" thickBot="1" x14ac:dyDescent="0.2"/>
    <row r="2" spans="1:59" s="5" customFormat="1" ht="3" customHeight="1" thickTop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4"/>
      <c r="S2" s="4"/>
      <c r="T2" s="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"/>
      <c r="AW2" s="2"/>
      <c r="AX2" s="2"/>
      <c r="AY2" s="2"/>
      <c r="AZ2" s="2"/>
      <c r="BA2" s="2"/>
      <c r="BB2" s="2"/>
      <c r="BC2" s="2"/>
      <c r="BD2" s="2"/>
      <c r="BE2" s="2"/>
      <c r="BF2" s="2"/>
      <c r="BG2" s="3"/>
    </row>
    <row r="3" spans="1:59" s="5" customFormat="1" ht="2.25" customHeight="1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9"/>
      <c r="M3" s="8"/>
      <c r="N3" s="8"/>
      <c r="O3" s="10"/>
      <c r="P3" s="10"/>
      <c r="Q3" s="10"/>
      <c r="R3" s="10"/>
      <c r="S3" s="11"/>
      <c r="T3" s="11"/>
      <c r="U3" s="12"/>
      <c r="V3" s="10"/>
      <c r="W3" s="10"/>
      <c r="X3" s="10"/>
      <c r="Y3" s="10"/>
      <c r="Z3" s="10"/>
      <c r="AA3" s="10"/>
      <c r="AB3" s="10"/>
      <c r="AC3" s="11"/>
      <c r="AD3" s="10"/>
      <c r="AE3" s="10"/>
      <c r="AF3" s="10"/>
      <c r="AG3" s="11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3" t="str">
        <f>L_010</f>
        <v>010. ACT UID</v>
      </c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5"/>
    </row>
    <row r="4" spans="1:59" s="5" customFormat="1" ht="2.4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10"/>
      <c r="P4" s="10"/>
      <c r="Q4" s="10"/>
      <c r="R4" s="10"/>
      <c r="S4" s="11"/>
      <c r="T4" s="12"/>
      <c r="U4" s="12"/>
      <c r="V4" s="10"/>
      <c r="W4" s="10"/>
      <c r="X4" s="10"/>
      <c r="Y4" s="10"/>
      <c r="Z4" s="10"/>
      <c r="AA4" s="10"/>
      <c r="AB4" s="10"/>
      <c r="AC4" s="11"/>
      <c r="AD4" s="10"/>
      <c r="AE4" s="10"/>
      <c r="AF4" s="10"/>
      <c r="AG4" s="11"/>
      <c r="AH4" s="10"/>
      <c r="AI4" s="10"/>
      <c r="AJ4" s="10"/>
      <c r="AK4" s="10"/>
      <c r="AL4" s="10"/>
      <c r="AM4" s="10"/>
      <c r="AN4" s="10"/>
      <c r="AO4" s="10"/>
      <c r="AP4" s="10"/>
      <c r="AQ4" s="11"/>
      <c r="AR4" s="10"/>
      <c r="AS4" s="10"/>
      <c r="AT4" s="10"/>
      <c r="AU4" s="10"/>
      <c r="AV4" s="16"/>
      <c r="AW4" s="11"/>
      <c r="AX4" s="10"/>
      <c r="AY4" s="10"/>
      <c r="AZ4" s="10"/>
      <c r="BA4" s="11"/>
      <c r="BB4" s="10"/>
      <c r="BC4" s="10"/>
      <c r="BD4" s="10"/>
      <c r="BE4" s="11"/>
      <c r="BF4" s="11"/>
      <c r="BG4" s="17"/>
    </row>
    <row r="5" spans="1:59" s="5" customFormat="1" ht="30.6" customHeight="1" x14ac:dyDescent="0.5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8"/>
      <c r="N5" s="21" t="str">
        <f>_A75_ALT2</f>
        <v>Notification form on existence of commitments, or relating to a contract for related services / art. 16 of the rules  (†)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10"/>
      <c r="AV5" s="22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4"/>
    </row>
    <row r="6" spans="1:59" s="5" customFormat="1" ht="3" customHeight="1" x14ac:dyDescent="0.1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8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10"/>
      <c r="AV6" s="16"/>
      <c r="AW6" s="11"/>
      <c r="AX6" s="10"/>
      <c r="AY6" s="10"/>
      <c r="AZ6" s="10"/>
      <c r="BA6" s="11"/>
      <c r="BB6" s="10"/>
      <c r="BC6" s="10"/>
      <c r="BD6" s="10"/>
      <c r="BE6" s="11"/>
      <c r="BF6" s="11"/>
      <c r="BG6" s="17"/>
    </row>
    <row r="7" spans="1:59" s="5" customFormat="1" ht="18" customHeight="1" x14ac:dyDescent="0.35">
      <c r="A7" s="25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  <c r="M7" s="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10"/>
      <c r="AV7" s="13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5"/>
    </row>
    <row r="8" spans="1:59" s="5" customFormat="1" ht="3" customHeight="1" x14ac:dyDescent="0.15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10"/>
      <c r="P8" s="10"/>
      <c r="Q8" s="10"/>
      <c r="R8" s="10"/>
      <c r="S8" s="10"/>
      <c r="T8" s="12"/>
      <c r="U8" s="12"/>
      <c r="V8" s="10"/>
      <c r="W8" s="10"/>
      <c r="X8" s="10"/>
      <c r="Y8" s="10"/>
      <c r="Z8" s="10"/>
      <c r="AA8" s="10"/>
      <c r="AB8" s="10"/>
      <c r="AC8" s="11"/>
      <c r="AD8" s="10"/>
      <c r="AE8" s="10"/>
      <c r="AF8" s="10"/>
      <c r="AG8" s="11"/>
      <c r="AH8" s="10"/>
      <c r="AI8" s="10"/>
      <c r="AJ8" s="10"/>
      <c r="AK8" s="10"/>
      <c r="AL8" s="10"/>
      <c r="AM8" s="10"/>
      <c r="AN8" s="10"/>
      <c r="AO8" s="10"/>
      <c r="AP8" s="10"/>
      <c r="AQ8" s="11"/>
      <c r="AR8" s="10"/>
      <c r="AS8" s="10"/>
      <c r="AT8" s="10"/>
      <c r="AU8" s="10"/>
      <c r="AV8" s="16"/>
      <c r="AW8" s="11"/>
      <c r="AX8" s="10"/>
      <c r="AY8" s="10"/>
      <c r="AZ8" s="10"/>
      <c r="BA8" s="11"/>
      <c r="BB8" s="10"/>
      <c r="BC8" s="10"/>
      <c r="BD8" s="10"/>
      <c r="BE8" s="11"/>
      <c r="BF8" s="11"/>
      <c r="BG8" s="17"/>
    </row>
    <row r="9" spans="1:59" s="5" customFormat="1" ht="8.4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8"/>
      <c r="N9" s="8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  <c r="Z9" s="10"/>
      <c r="AA9" s="10"/>
      <c r="AB9" s="10"/>
      <c r="AC9" s="11"/>
      <c r="AD9" s="10"/>
      <c r="AE9" s="10"/>
      <c r="AF9" s="10"/>
      <c r="AG9" s="10"/>
      <c r="AH9" s="10"/>
      <c r="AI9" s="10"/>
      <c r="AJ9" s="10"/>
      <c r="AK9" s="10"/>
      <c r="AL9" s="11"/>
      <c r="AM9" s="10"/>
      <c r="AN9" s="10"/>
      <c r="AO9" s="10"/>
      <c r="AP9" s="10"/>
      <c r="AQ9" s="10"/>
      <c r="AR9" s="10"/>
      <c r="AS9" s="10"/>
      <c r="AT9" s="28" t="s">
        <v>2</v>
      </c>
      <c r="AU9" s="10"/>
      <c r="AV9" s="13" t="s">
        <v>3</v>
      </c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5"/>
    </row>
    <row r="10" spans="1:59" s="5" customFormat="1" ht="3" customHeight="1" thickBot="1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0"/>
      <c r="N10" s="3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/>
      <c r="Z10" s="32"/>
      <c r="AA10" s="32"/>
      <c r="AB10" s="32"/>
      <c r="AC10" s="33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3"/>
      <c r="AR10" s="32"/>
      <c r="AS10" s="32"/>
      <c r="AT10" s="32"/>
      <c r="AU10" s="32"/>
      <c r="AV10" s="34"/>
      <c r="AW10" s="33"/>
      <c r="AX10" s="32"/>
      <c r="AY10" s="32"/>
      <c r="AZ10" s="32"/>
      <c r="BA10" s="33"/>
      <c r="BB10" s="32"/>
      <c r="BC10" s="32"/>
      <c r="BD10" s="32"/>
      <c r="BE10" s="33"/>
      <c r="BF10" s="33"/>
      <c r="BG10" s="35"/>
    </row>
    <row r="11" spans="1:59" s="10" customFormat="1" ht="9" customHeight="1" thickTop="1" x14ac:dyDescent="0.15">
      <c r="B11" s="36"/>
      <c r="C11" s="37"/>
      <c r="D11" s="37"/>
      <c r="E11" s="37"/>
      <c r="F11" s="37"/>
      <c r="G11" s="23"/>
      <c r="H11" s="38"/>
      <c r="I11" s="23"/>
      <c r="J11" s="23"/>
      <c r="K11" s="23"/>
      <c r="L11" s="23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9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</row>
    <row r="12" spans="1:59" s="71" customFormat="1" ht="3" customHeight="1" thickBo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S12" s="70"/>
      <c r="T12" s="70"/>
      <c r="U12" s="70"/>
      <c r="V12" s="70"/>
      <c r="W12" s="70"/>
      <c r="X12" s="70"/>
      <c r="Y12" s="70"/>
      <c r="AC12" s="70"/>
      <c r="AD12" s="70"/>
      <c r="AE12" s="70"/>
      <c r="AF12" s="70"/>
      <c r="AG12" s="70"/>
      <c r="AK12" s="70"/>
      <c r="AL12" s="70"/>
      <c r="AM12" s="70"/>
      <c r="AN12" s="70"/>
      <c r="AO12" s="70"/>
      <c r="AP12" s="70"/>
      <c r="AQ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</row>
    <row r="13" spans="1:59" ht="17.399999999999999" customHeight="1" thickTop="1" x14ac:dyDescent="0.15">
      <c r="A13" s="41" t="str">
        <f>L_100</f>
        <v>100. GENERAL ADMINISTRATIVE INFORMATION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3"/>
    </row>
    <row r="14" spans="1:59" ht="3" customHeight="1" x14ac:dyDescent="0.1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</row>
    <row r="15" spans="1:59" ht="15" customHeight="1" x14ac:dyDescent="0.15">
      <c r="A15" s="47"/>
      <c r="B15" s="48" t="str">
        <f>L_110</f>
        <v>110. ADMINISTRATIVE DATA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50" t="str">
        <f>L_120</f>
        <v>120. TYPE OF DOCUMENT</v>
      </c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45"/>
      <c r="AH15" s="174" t="str">
        <f>L_140</f>
        <v>140. TYPE OF SERVICE</v>
      </c>
      <c r="AI15" s="174"/>
      <c r="AJ15" s="174"/>
      <c r="AK15" s="174"/>
      <c r="AL15" s="174"/>
      <c r="AM15" s="174"/>
      <c r="AN15" s="174"/>
      <c r="AO15" s="174"/>
      <c r="AP15" s="174"/>
      <c r="AQ15" s="45"/>
      <c r="AR15" s="52" t="str">
        <f>L_150</f>
        <v>150. SUMMARY DATA</v>
      </c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46"/>
    </row>
    <row r="16" spans="1:59" ht="3" customHeight="1" x14ac:dyDescent="0.15">
      <c r="A16" s="47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5"/>
      <c r="Z16" s="49"/>
      <c r="AA16" s="49"/>
      <c r="AB16" s="49"/>
      <c r="AC16" s="45"/>
      <c r="AD16" s="49"/>
      <c r="AE16" s="49"/>
      <c r="AF16" s="49"/>
      <c r="AG16" s="45"/>
      <c r="AH16" s="45"/>
      <c r="AI16" s="45"/>
      <c r="AJ16" s="45"/>
      <c r="AK16" s="53"/>
      <c r="AL16" s="53"/>
      <c r="AM16" s="53"/>
      <c r="AN16" s="53"/>
      <c r="AO16" s="53"/>
      <c r="AP16" s="45"/>
      <c r="AQ16" s="45"/>
      <c r="AR16" s="45"/>
      <c r="AS16" s="45"/>
      <c r="AT16" s="45"/>
      <c r="AU16" s="45"/>
      <c r="AV16" s="45"/>
      <c r="AW16" s="45"/>
      <c r="AX16" s="45"/>
      <c r="AY16" s="49"/>
      <c r="AZ16" s="49"/>
      <c r="BA16" s="49"/>
      <c r="BB16" s="49"/>
      <c r="BC16" s="49"/>
      <c r="BD16" s="49"/>
      <c r="BE16" s="45"/>
      <c r="BF16" s="45"/>
      <c r="BG16" s="46"/>
    </row>
    <row r="17" spans="1:59" ht="9" customHeight="1" x14ac:dyDescent="0.15">
      <c r="A17" s="47"/>
      <c r="B17" s="48" t="str">
        <f>L_112</f>
        <v>112. Submitted by</v>
      </c>
      <c r="C17" s="48"/>
      <c r="D17" s="48"/>
      <c r="E17" s="48"/>
      <c r="F17" s="48"/>
      <c r="G17" s="49"/>
      <c r="H17" s="54"/>
      <c r="I17" s="54"/>
      <c r="J17" s="54"/>
      <c r="K17" s="54"/>
      <c r="L17" s="54"/>
      <c r="M17" s="54"/>
      <c r="N17" s="54"/>
      <c r="O17" s="49"/>
      <c r="P17" s="49"/>
      <c r="Q17" s="49"/>
      <c r="R17" s="49"/>
      <c r="S17" s="49"/>
      <c r="T17" s="55"/>
      <c r="U17" s="45"/>
      <c r="V17" s="56" t="str">
        <f>L_121</f>
        <v>121. Base/initial Contract</v>
      </c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45"/>
      <c r="AH17" s="55"/>
      <c r="AI17" s="45"/>
      <c r="AJ17" s="215" t="str">
        <f>L_141</f>
        <v>141. Stor.</v>
      </c>
      <c r="AK17" s="45"/>
      <c r="AL17" s="55"/>
      <c r="AM17" s="45"/>
      <c r="AN17" s="180" t="str">
        <f>L_142</f>
        <v>142. Conv.</v>
      </c>
      <c r="AO17" s="180"/>
      <c r="AP17" s="180"/>
      <c r="AQ17" s="45"/>
      <c r="AR17" s="52" t="str">
        <f>L_151</f>
        <v>151. Object of the commitment</v>
      </c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49"/>
      <c r="BF17" s="49"/>
      <c r="BG17" s="46"/>
    </row>
    <row r="18" spans="1:59" ht="3" customHeight="1" x14ac:dyDescent="0.15">
      <c r="A18" s="47"/>
      <c r="B18" s="45"/>
      <c r="C18" s="45"/>
      <c r="D18" s="45"/>
      <c r="E18" s="45"/>
      <c r="F18" s="45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5"/>
      <c r="U18" s="45"/>
      <c r="V18" s="45"/>
      <c r="W18" s="45"/>
      <c r="X18" s="45"/>
      <c r="Y18" s="45"/>
      <c r="Z18" s="45"/>
      <c r="AA18" s="49"/>
      <c r="AB18" s="49"/>
      <c r="AC18" s="45"/>
      <c r="AD18" s="49"/>
      <c r="AE18" s="49"/>
      <c r="AF18" s="49"/>
      <c r="AG18" s="45"/>
      <c r="AH18" s="45"/>
      <c r="AI18" s="45"/>
      <c r="AJ18" s="45"/>
      <c r="AK18" s="53"/>
      <c r="AL18" s="53"/>
      <c r="AM18" s="53"/>
      <c r="AN18" s="53"/>
      <c r="AO18" s="53"/>
      <c r="AP18" s="49"/>
      <c r="AQ18" s="45"/>
      <c r="AR18" s="45"/>
      <c r="AS18" s="45"/>
      <c r="AT18" s="45"/>
      <c r="AU18" s="45"/>
      <c r="AV18" s="45"/>
      <c r="AW18" s="45"/>
      <c r="AX18" s="45"/>
      <c r="AY18" s="49"/>
      <c r="AZ18" s="49"/>
      <c r="BA18" s="49"/>
      <c r="BB18" s="49"/>
      <c r="BC18" s="49"/>
      <c r="BD18" s="49"/>
      <c r="BE18" s="45"/>
      <c r="BF18" s="45"/>
      <c r="BG18" s="46"/>
    </row>
    <row r="19" spans="1:59" ht="9.6" customHeight="1" x14ac:dyDescent="0.15">
      <c r="A19" s="47"/>
      <c r="B19" s="48" t="str">
        <f>L_113</f>
        <v>113. For (Org.)</v>
      </c>
      <c r="C19" s="48"/>
      <c r="D19" s="48"/>
      <c r="E19" s="48"/>
      <c r="F19" s="48"/>
      <c r="G19" s="45"/>
      <c r="H19" s="58"/>
      <c r="I19" s="58"/>
      <c r="J19" s="58"/>
      <c r="K19" s="58"/>
      <c r="L19" s="58"/>
      <c r="M19" s="58"/>
      <c r="N19" s="58"/>
      <c r="O19" s="49"/>
      <c r="P19" s="49"/>
      <c r="Q19" s="49"/>
      <c r="R19" s="49"/>
      <c r="S19" s="49"/>
      <c r="T19" s="55"/>
      <c r="U19" s="45"/>
      <c r="V19" s="59" t="str">
        <f>L_123</f>
        <v>123. Amend.</v>
      </c>
      <c r="W19" s="59"/>
      <c r="X19" s="59"/>
      <c r="Y19" s="45"/>
      <c r="Z19" s="55"/>
      <c r="AA19" s="45"/>
      <c r="AB19" s="60" t="str">
        <f>L_122</f>
        <v>122. Draft</v>
      </c>
      <c r="AC19" s="60"/>
      <c r="AD19" s="60"/>
      <c r="AE19" s="60"/>
      <c r="AF19" s="60"/>
      <c r="AG19" s="45"/>
      <c r="AH19" s="55"/>
      <c r="AI19" s="45"/>
      <c r="AJ19" s="215" t="str">
        <f>L_143</f>
        <v>143. Enrich.</v>
      </c>
      <c r="AK19" s="45"/>
      <c r="AL19" s="55"/>
      <c r="AM19" s="45"/>
      <c r="AN19" s="180" t="str">
        <f>L_144</f>
        <v>144. Fabr.</v>
      </c>
      <c r="AO19" s="180"/>
      <c r="AP19" s="180"/>
      <c r="AQ19" s="49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49"/>
      <c r="BF19" s="49"/>
      <c r="BG19" s="46"/>
    </row>
    <row r="20" spans="1:59" ht="3" customHeight="1" x14ac:dyDescent="0.15">
      <c r="A20" s="47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9"/>
      <c r="O20" s="49"/>
      <c r="P20" s="49"/>
      <c r="Q20" s="49"/>
      <c r="R20" s="49"/>
      <c r="S20" s="49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9"/>
      <c r="AE20" s="49"/>
      <c r="AF20" s="49"/>
      <c r="AG20" s="45"/>
      <c r="AH20" s="45"/>
      <c r="AI20" s="45"/>
      <c r="AJ20" s="45"/>
      <c r="AK20" s="53"/>
      <c r="AL20" s="53"/>
      <c r="AM20" s="53"/>
      <c r="AN20" s="53"/>
      <c r="AO20" s="53"/>
      <c r="AP20" s="49"/>
      <c r="AQ20" s="49"/>
      <c r="AR20" s="45"/>
      <c r="AS20" s="45"/>
      <c r="AT20" s="45"/>
      <c r="AU20" s="45"/>
      <c r="AV20" s="45"/>
      <c r="AW20" s="45"/>
      <c r="AX20" s="45"/>
      <c r="AY20" s="49"/>
      <c r="AZ20" s="49"/>
      <c r="BA20" s="49"/>
      <c r="BB20" s="49"/>
      <c r="BC20" s="49"/>
      <c r="BD20" s="49"/>
      <c r="BE20" s="45"/>
      <c r="BF20" s="45"/>
      <c r="BG20" s="46"/>
    </row>
    <row r="21" spans="1:59" ht="9" customHeight="1" x14ac:dyDescent="0.15">
      <c r="A21" s="47"/>
      <c r="B21" s="48" t="str">
        <f>L_114</f>
        <v>114. Email</v>
      </c>
      <c r="C21" s="48"/>
      <c r="D21" s="48"/>
      <c r="E21" s="48"/>
      <c r="F21" s="48"/>
      <c r="G21" s="45"/>
      <c r="H21" s="54"/>
      <c r="I21" s="54"/>
      <c r="J21" s="54"/>
      <c r="K21" s="54"/>
      <c r="L21" s="54"/>
      <c r="M21" s="54"/>
      <c r="N21" s="54"/>
      <c r="O21" s="49"/>
      <c r="P21" s="49"/>
      <c r="Q21" s="49"/>
      <c r="R21" s="49"/>
      <c r="S21" s="49"/>
      <c r="T21" s="55"/>
      <c r="U21" s="45"/>
      <c r="V21" s="59" t="str">
        <f>L_124</f>
        <v>124. Suppl.</v>
      </c>
      <c r="W21" s="59"/>
      <c r="X21" s="59"/>
      <c r="Y21" s="45"/>
      <c r="Z21" s="55"/>
      <c r="AA21" s="45"/>
      <c r="AB21" s="60" t="str">
        <f>L_125</f>
        <v>125. Termin.</v>
      </c>
      <c r="AC21" s="60"/>
      <c r="AD21" s="60"/>
      <c r="AE21" s="60"/>
      <c r="AF21" s="60"/>
      <c r="AG21" s="45"/>
      <c r="AH21" s="55"/>
      <c r="AI21" s="49"/>
      <c r="AJ21" s="216" t="str">
        <f>L_145</f>
        <v>145. (Re)processing</v>
      </c>
      <c r="AK21" s="216"/>
      <c r="AL21" s="216"/>
      <c r="AM21" s="216"/>
      <c r="AN21" s="216"/>
      <c r="AO21" s="216"/>
      <c r="AP21" s="216"/>
      <c r="AQ21" s="49"/>
      <c r="AR21" s="52" t="str">
        <f>L_153</f>
        <v>153. Mat. categ.</v>
      </c>
      <c r="AS21" s="52"/>
      <c r="AT21" s="52"/>
      <c r="AU21" s="45"/>
      <c r="AV21" s="45"/>
      <c r="AW21" s="49"/>
      <c r="AX21" s="62" t="str">
        <f>L_155</f>
        <v>155. Etd. gross value</v>
      </c>
      <c r="AY21" s="62"/>
      <c r="AZ21" s="62"/>
      <c r="BA21" s="62"/>
      <c r="BB21" s="62"/>
      <c r="BC21" s="49"/>
      <c r="BD21" s="63" t="str">
        <f>L_156</f>
        <v>156. Currency</v>
      </c>
      <c r="BE21" s="63"/>
      <c r="BF21" s="63"/>
      <c r="BG21" s="46"/>
    </row>
    <row r="22" spans="1:59" ht="3" customHeight="1" x14ac:dyDescent="0.15">
      <c r="A22" s="47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5"/>
      <c r="V22" s="45"/>
      <c r="W22" s="45"/>
      <c r="X22" s="45"/>
      <c r="Y22" s="45"/>
      <c r="Z22" s="49"/>
      <c r="AA22" s="49"/>
      <c r="AB22" s="49"/>
      <c r="AC22" s="45"/>
      <c r="AD22" s="49"/>
      <c r="AE22" s="49"/>
      <c r="AF22" s="49"/>
      <c r="AG22" s="45"/>
      <c r="AH22" s="45"/>
      <c r="AI22" s="45"/>
      <c r="AJ22" s="45"/>
      <c r="AK22" s="53"/>
      <c r="AL22" s="53"/>
      <c r="AM22" s="53"/>
      <c r="AN22" s="53"/>
      <c r="AO22" s="53"/>
      <c r="AP22" s="49"/>
      <c r="AQ22" s="49"/>
      <c r="AR22" s="45"/>
      <c r="AS22" s="45"/>
      <c r="AT22" s="49"/>
      <c r="AU22" s="45"/>
      <c r="AV22" s="49"/>
      <c r="AW22" s="49"/>
      <c r="AX22" s="45"/>
      <c r="AY22" s="45"/>
      <c r="AZ22" s="45"/>
      <c r="BA22" s="45"/>
      <c r="BB22" s="45"/>
      <c r="BC22" s="45"/>
      <c r="BD22" s="45"/>
      <c r="BE22" s="45"/>
      <c r="BF22" s="45"/>
      <c r="BG22" s="46"/>
    </row>
    <row r="23" spans="1:59" ht="9" customHeight="1" x14ac:dyDescent="0.15">
      <c r="A23" s="47"/>
      <c r="B23" s="48" t="str">
        <f>L_115</f>
        <v>115. Phone</v>
      </c>
      <c r="C23" s="48"/>
      <c r="D23" s="48"/>
      <c r="E23" s="45"/>
      <c r="F23" s="64"/>
      <c r="G23" s="64"/>
      <c r="H23" s="64"/>
      <c r="I23" s="64"/>
      <c r="J23" s="64"/>
      <c r="K23" s="49"/>
      <c r="L23" s="65" t="str">
        <f>L_116</f>
        <v>116. Pos.</v>
      </c>
      <c r="M23" s="49"/>
      <c r="N23" s="64"/>
      <c r="O23" s="64"/>
      <c r="P23" s="64"/>
      <c r="Q23" s="64"/>
      <c r="R23" s="64"/>
      <c r="S23" s="49"/>
      <c r="T23" s="60" t="str">
        <f>L_128</f>
        <v>128. Other</v>
      </c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45"/>
      <c r="AH23" s="180" t="str">
        <f>L_148</f>
        <v>148. Other/Misc.</v>
      </c>
      <c r="AI23" s="180"/>
      <c r="AJ23" s="180"/>
      <c r="AK23" s="180"/>
      <c r="AL23" s="180"/>
      <c r="AM23" s="180"/>
      <c r="AN23" s="180"/>
      <c r="AO23" s="180"/>
      <c r="AP23" s="180"/>
      <c r="AQ23" s="49"/>
      <c r="AR23" s="54"/>
      <c r="AS23" s="54"/>
      <c r="AT23" s="54"/>
      <c r="AU23" s="45"/>
      <c r="AV23" s="45"/>
      <c r="AW23" s="45"/>
      <c r="AX23" s="61"/>
      <c r="AY23" s="61"/>
      <c r="AZ23" s="61"/>
      <c r="BA23" s="61"/>
      <c r="BB23" s="61"/>
      <c r="BC23" s="45"/>
      <c r="BD23" s="54"/>
      <c r="BE23" s="54"/>
      <c r="BF23" s="54"/>
      <c r="BG23" s="46"/>
    </row>
    <row r="24" spans="1:59" ht="3" customHeight="1" x14ac:dyDescent="0.15">
      <c r="A24" s="47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9"/>
      <c r="O24" s="49"/>
      <c r="P24" s="49"/>
      <c r="Q24" s="49"/>
      <c r="R24" s="49"/>
      <c r="S24" s="49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53"/>
      <c r="AI24" s="53"/>
      <c r="AJ24" s="53"/>
      <c r="AK24" s="53"/>
      <c r="AL24" s="53"/>
      <c r="AM24" s="53"/>
      <c r="AN24" s="53"/>
      <c r="AO24" s="53"/>
      <c r="AP24" s="45"/>
      <c r="AQ24" s="49"/>
      <c r="AR24" s="45"/>
      <c r="AS24" s="45"/>
      <c r="AT24" s="49"/>
      <c r="AU24" s="45"/>
      <c r="AV24" s="49"/>
      <c r="AW24" s="49"/>
      <c r="AX24" s="49"/>
      <c r="AY24" s="49"/>
      <c r="AZ24" s="49"/>
      <c r="BA24" s="45"/>
      <c r="BB24" s="45"/>
      <c r="BC24" s="45"/>
      <c r="BD24" s="45"/>
      <c r="BE24" s="45"/>
      <c r="BF24" s="45"/>
      <c r="BG24" s="46"/>
    </row>
    <row r="25" spans="1:59" ht="9" customHeight="1" x14ac:dyDescent="0.15">
      <c r="A25" s="47"/>
      <c r="B25" s="48" t="str">
        <f>L_118</f>
        <v>118. Date of Dispatch to ESA</v>
      </c>
      <c r="C25" s="48"/>
      <c r="D25" s="48"/>
      <c r="E25" s="48"/>
      <c r="F25" s="48"/>
      <c r="G25" s="48"/>
      <c r="H25" s="48"/>
      <c r="I25" s="45"/>
      <c r="J25" s="48" t="str">
        <f>L_119</f>
        <v>119. Ext. ref.</v>
      </c>
      <c r="K25" s="48"/>
      <c r="L25" s="48"/>
      <c r="M25" s="48"/>
      <c r="N25" s="48"/>
      <c r="O25" s="48"/>
      <c r="P25" s="48"/>
      <c r="Q25" s="48"/>
      <c r="R25" s="48"/>
      <c r="S25" s="49"/>
      <c r="T25" s="55"/>
      <c r="U25" s="49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45"/>
      <c r="AH25" s="55"/>
      <c r="AI25" s="45"/>
      <c r="AJ25" s="54"/>
      <c r="AK25" s="54"/>
      <c r="AL25" s="54"/>
      <c r="AM25" s="54"/>
      <c r="AN25" s="54"/>
      <c r="AO25" s="54"/>
      <c r="AP25" s="54"/>
      <c r="AQ25" s="49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6"/>
    </row>
    <row r="26" spans="1:59" ht="3" customHeight="1" x14ac:dyDescent="0.15">
      <c r="A26" s="4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5"/>
      <c r="AH26" s="49"/>
      <c r="AI26" s="49"/>
      <c r="AJ26" s="49"/>
      <c r="AK26" s="49"/>
      <c r="AL26" s="49"/>
      <c r="AM26" s="49"/>
      <c r="AN26" s="49"/>
      <c r="AO26" s="49"/>
      <c r="AP26" s="49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6"/>
    </row>
    <row r="27" spans="1:59" ht="9" customHeight="1" x14ac:dyDescent="0.15">
      <c r="A27" s="47"/>
      <c r="B27" s="54"/>
      <c r="C27" s="54"/>
      <c r="D27" s="54"/>
      <c r="E27" s="54"/>
      <c r="F27" s="54"/>
      <c r="G27" s="54"/>
      <c r="H27" s="54"/>
      <c r="I27" s="45"/>
      <c r="J27" s="54"/>
      <c r="K27" s="54"/>
      <c r="L27" s="54"/>
      <c r="M27" s="54"/>
      <c r="N27" s="54"/>
      <c r="O27" s="54"/>
      <c r="P27" s="54"/>
      <c r="Q27" s="54"/>
      <c r="R27" s="54"/>
      <c r="S27" s="49"/>
      <c r="T27" s="59" t="str">
        <f>L_129</f>
        <v>129. ESA prev. ref.</v>
      </c>
      <c r="U27" s="66"/>
      <c r="V27" s="66"/>
      <c r="W27" s="66"/>
      <c r="X27" s="66"/>
      <c r="Y27" s="66"/>
      <c r="Z27" s="66"/>
      <c r="AA27" s="49"/>
      <c r="AB27" s="61"/>
      <c r="AC27" s="61"/>
      <c r="AD27" s="61"/>
      <c r="AE27" s="61"/>
      <c r="AF27" s="61"/>
      <c r="AG27" s="45"/>
      <c r="AH27" s="49"/>
      <c r="AI27" s="49"/>
      <c r="AJ27" s="49"/>
      <c r="AK27" s="49"/>
      <c r="AL27" s="49"/>
      <c r="AM27" s="49"/>
      <c r="AN27" s="49"/>
      <c r="AO27" s="49"/>
      <c r="AP27" s="49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6"/>
    </row>
    <row r="28" spans="1:59" ht="3" customHeight="1" thickBot="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9"/>
    </row>
    <row r="29" spans="1:59" s="10" customFormat="1" ht="9" customHeight="1" thickTop="1" x14ac:dyDescent="0.15">
      <c r="B29" s="36"/>
      <c r="C29" s="37"/>
      <c r="D29" s="37"/>
      <c r="E29" s="37"/>
      <c r="F29" s="37"/>
      <c r="G29" s="23"/>
      <c r="H29" s="38"/>
      <c r="I29" s="23"/>
      <c r="J29" s="23"/>
      <c r="K29" s="23"/>
      <c r="L29" s="23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9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59" s="71" customFormat="1" ht="3" customHeight="1" thickBo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S30" s="70"/>
      <c r="T30" s="70"/>
      <c r="U30" s="70"/>
      <c r="V30" s="70"/>
      <c r="W30" s="70"/>
      <c r="X30" s="70"/>
      <c r="Y30" s="70"/>
      <c r="AC30" s="70"/>
      <c r="AD30" s="70"/>
      <c r="AE30" s="70"/>
      <c r="AF30" s="70"/>
      <c r="AG30" s="70"/>
      <c r="AK30" s="70"/>
      <c r="AL30" s="70"/>
      <c r="AM30" s="70"/>
      <c r="AN30" s="70"/>
      <c r="AO30" s="70"/>
      <c r="AP30" s="70"/>
      <c r="AQ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</row>
    <row r="31" spans="1:59" s="71" customFormat="1" ht="14.4" customHeight="1" thickTop="1" x14ac:dyDescent="0.15">
      <c r="A31" s="72" t="str">
        <f>L_200</f>
        <v>200. DURATION OF CONTRACT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4"/>
    </row>
    <row r="32" spans="1:59" s="71" customFormat="1" ht="3" customHeight="1" x14ac:dyDescent="0.15">
      <c r="A32" s="75"/>
      <c r="B32" s="76"/>
      <c r="C32" s="77"/>
      <c r="D32" s="77"/>
      <c r="E32" s="77"/>
      <c r="F32" s="77"/>
      <c r="G32" s="77"/>
      <c r="H32" s="77"/>
      <c r="I32" s="77"/>
      <c r="J32" s="76"/>
      <c r="K32" s="77"/>
      <c r="L32" s="77"/>
      <c r="M32" s="77"/>
      <c r="N32" s="77"/>
      <c r="O32" s="77"/>
      <c r="P32" s="77"/>
      <c r="Q32" s="77"/>
      <c r="R32" s="76"/>
      <c r="S32" s="77"/>
      <c r="T32" s="76"/>
      <c r="U32" s="77"/>
      <c r="V32" s="77"/>
      <c r="W32" s="77"/>
      <c r="X32" s="77"/>
      <c r="Y32" s="77"/>
      <c r="Z32" s="76"/>
      <c r="AA32" s="76"/>
      <c r="AB32" s="76"/>
      <c r="AC32" s="77"/>
      <c r="AD32" s="77"/>
      <c r="AE32" s="77"/>
      <c r="AF32" s="77"/>
      <c r="AG32" s="77"/>
      <c r="AH32" s="76"/>
      <c r="AI32" s="76"/>
      <c r="AJ32" s="76"/>
      <c r="AK32" s="77"/>
      <c r="AL32" s="77"/>
      <c r="AM32" s="77"/>
      <c r="AN32" s="77"/>
      <c r="AO32" s="77"/>
      <c r="AP32" s="77"/>
      <c r="AQ32" s="77"/>
      <c r="AR32" s="76"/>
      <c r="AS32" s="76"/>
      <c r="AT32" s="76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9"/>
    </row>
    <row r="33" spans="1:59" s="71" customFormat="1" ht="1.2" customHeight="1" x14ac:dyDescent="0.1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7"/>
      <c r="BF33" s="77"/>
      <c r="BG33" s="79"/>
    </row>
    <row r="34" spans="1:59" s="71" customFormat="1" ht="3" customHeight="1" x14ac:dyDescent="0.15">
      <c r="A34" s="75"/>
      <c r="B34" s="76"/>
      <c r="C34" s="77"/>
      <c r="D34" s="77"/>
      <c r="E34" s="77"/>
      <c r="F34" s="77"/>
      <c r="G34" s="77"/>
      <c r="H34" s="77"/>
      <c r="I34" s="77"/>
      <c r="J34" s="76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6"/>
      <c r="AI34" s="76"/>
      <c r="AJ34" s="76"/>
      <c r="AK34" s="77"/>
      <c r="AL34" s="77"/>
      <c r="AM34" s="77"/>
      <c r="AN34" s="77"/>
      <c r="AO34" s="77"/>
      <c r="AP34" s="77"/>
      <c r="AQ34" s="77"/>
      <c r="AR34" s="76"/>
      <c r="AS34" s="76"/>
      <c r="AT34" s="76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9"/>
    </row>
    <row r="35" spans="1:59" s="71" customFormat="1" ht="31.8" customHeight="1" x14ac:dyDescent="0.15">
      <c r="A35" s="75"/>
      <c r="B35" s="80" t="str">
        <f>L_211</f>
        <v>211. Date of contract</v>
      </c>
      <c r="C35" s="80"/>
      <c r="D35" s="80"/>
      <c r="E35" s="80"/>
      <c r="F35" s="80"/>
      <c r="G35" s="80"/>
      <c r="H35" s="80"/>
      <c r="I35" s="80"/>
      <c r="J35" s="80"/>
      <c r="K35" s="76"/>
      <c r="L35" s="80" t="str">
        <f>L_221</f>
        <v>221. Contract duration</v>
      </c>
      <c r="M35" s="80"/>
      <c r="N35" s="80"/>
      <c r="O35" s="80"/>
      <c r="P35" s="80"/>
      <c r="Q35" s="80"/>
      <c r="R35" s="80"/>
      <c r="S35" s="76"/>
      <c r="T35" s="80" t="str">
        <f>L_222</f>
        <v>222. Contract expires on</v>
      </c>
      <c r="U35" s="80"/>
      <c r="V35" s="80"/>
      <c r="W35" s="80"/>
      <c r="X35" s="80"/>
      <c r="Y35" s="80"/>
      <c r="Z35" s="80"/>
      <c r="AA35" s="80"/>
      <c r="AB35" s="80"/>
      <c r="AC35" s="77"/>
      <c r="AD35" s="81" t="str">
        <f>L_241</f>
        <v>241. First delivery date</v>
      </c>
      <c r="AE35" s="81"/>
      <c r="AF35" s="81"/>
      <c r="AG35" s="81"/>
      <c r="AH35" s="81"/>
      <c r="AI35" s="81"/>
      <c r="AJ35" s="81"/>
      <c r="AK35" s="77"/>
      <c r="AL35" s="81" t="str">
        <f>L_242</f>
        <v>242. Last delivery date</v>
      </c>
      <c r="AM35" s="81"/>
      <c r="AN35" s="81"/>
      <c r="AO35" s="81"/>
      <c r="AP35" s="81"/>
      <c r="AQ35" s="78"/>
      <c r="AR35" s="82" t="str">
        <f>L_243</f>
        <v>243. Opts.?</v>
      </c>
      <c r="AS35" s="78"/>
      <c r="AT35" s="80" t="str">
        <f>L_290</f>
        <v>290. Remarks on duration</v>
      </c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79"/>
    </row>
    <row r="36" spans="1:59" s="71" customFormat="1" ht="3" customHeight="1" x14ac:dyDescent="0.15">
      <c r="A36" s="75"/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8"/>
      <c r="AE36" s="78"/>
      <c r="AF36" s="78"/>
      <c r="AG36" s="78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9"/>
    </row>
    <row r="37" spans="1:59" s="71" customFormat="1" ht="9" customHeight="1" x14ac:dyDescent="0.15">
      <c r="A37" s="75"/>
      <c r="B37" s="83"/>
      <c r="C37" s="83"/>
      <c r="D37" s="83"/>
      <c r="E37" s="83"/>
      <c r="F37" s="83"/>
      <c r="G37" s="83"/>
      <c r="H37" s="83"/>
      <c r="I37" s="83"/>
      <c r="J37" s="83"/>
      <c r="K37" s="77"/>
      <c r="L37" s="84"/>
      <c r="M37" s="84"/>
      <c r="N37" s="84"/>
      <c r="O37" s="84"/>
      <c r="P37" s="84"/>
      <c r="Q37" s="84"/>
      <c r="R37" s="84"/>
      <c r="S37" s="77"/>
      <c r="T37" s="54"/>
      <c r="U37" s="54"/>
      <c r="V37" s="54"/>
      <c r="W37" s="54"/>
      <c r="X37" s="54"/>
      <c r="Y37" s="54"/>
      <c r="Z37" s="54"/>
      <c r="AA37" s="54"/>
      <c r="AB37" s="54"/>
      <c r="AC37" s="77"/>
      <c r="AD37" s="54"/>
      <c r="AE37" s="54"/>
      <c r="AF37" s="54"/>
      <c r="AG37" s="54"/>
      <c r="AH37" s="54"/>
      <c r="AI37" s="54"/>
      <c r="AJ37" s="54"/>
      <c r="AK37" s="77"/>
      <c r="AL37" s="84"/>
      <c r="AM37" s="84"/>
      <c r="AN37" s="84"/>
      <c r="AO37" s="84"/>
      <c r="AP37" s="84"/>
      <c r="AQ37" s="78"/>
      <c r="AR37" s="85"/>
      <c r="AS37" s="78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79"/>
    </row>
    <row r="38" spans="1:59" s="71" customFormat="1" ht="3" customHeight="1" thickBo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8"/>
    </row>
    <row r="39" spans="1:59" s="10" customFormat="1" ht="9" customHeight="1" thickTop="1" x14ac:dyDescent="0.15">
      <c r="B39" s="36"/>
      <c r="C39" s="37"/>
      <c r="D39" s="37"/>
      <c r="E39" s="37"/>
      <c r="F39" s="37"/>
      <c r="G39" s="23"/>
      <c r="H39" s="38"/>
      <c r="I39" s="23"/>
      <c r="J39" s="23"/>
      <c r="K39" s="23"/>
      <c r="L39" s="23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9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</row>
    <row r="40" spans="1:59" ht="3" customHeight="1" thickBot="1" x14ac:dyDescent="0.2"/>
    <row r="41" spans="1:59" ht="12.6" customHeight="1" thickTop="1" x14ac:dyDescent="0.3">
      <c r="A41" s="89" t="str">
        <f>L_300</f>
        <v>300. DESIGNATION OF PARTIES AND DATES OF COMMITMENT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1"/>
    </row>
    <row r="42" spans="1:59" ht="3" customHeight="1" x14ac:dyDescent="0.15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4"/>
    </row>
    <row r="43" spans="1:59" ht="12.6" customHeight="1" x14ac:dyDescent="0.15">
      <c r="A43" s="95" t="str">
        <f>L_320</f>
        <v>320. DESIGNATION OF PARTIES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7"/>
      <c r="AL43" s="98" t="str">
        <f>L_330</f>
        <v>330. DATES OF COMMITMENT</v>
      </c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9"/>
    </row>
    <row r="44" spans="1:59" ht="3" customHeight="1" x14ac:dyDescent="0.15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4"/>
    </row>
    <row r="45" spans="1:59" ht="31.8" customHeight="1" x14ac:dyDescent="0.15">
      <c r="A45" s="92"/>
      <c r="B45" s="100" t="str">
        <f>L_310</f>
        <v>310. Party</v>
      </c>
      <c r="C45" s="101"/>
      <c r="D45" s="100" t="str">
        <f>L_322</f>
        <v>322. Nation.</v>
      </c>
      <c r="E45" s="102"/>
      <c r="F45" s="103" t="str">
        <f>L_324</f>
        <v>324. ID/VAT Nr.</v>
      </c>
      <c r="G45" s="103"/>
      <c r="H45" s="103"/>
      <c r="I45" s="103"/>
      <c r="J45" s="103"/>
      <c r="K45" s="102"/>
      <c r="L45" s="103" t="str">
        <f>L_326</f>
        <v>326. Denomination</v>
      </c>
      <c r="M45" s="103"/>
      <c r="N45" s="103"/>
      <c r="O45" s="103"/>
      <c r="P45" s="103"/>
      <c r="Q45" s="103"/>
      <c r="R45" s="103"/>
      <c r="S45" s="103"/>
      <c r="T45" s="103"/>
      <c r="U45" s="102"/>
      <c r="V45" s="103" t="str">
        <f>L_328</f>
        <v>328. Address</v>
      </c>
      <c r="W45" s="103"/>
      <c r="X45" s="103"/>
      <c r="Y45" s="103"/>
      <c r="Z45" s="103"/>
      <c r="AA45" s="103"/>
      <c r="AB45" s="103"/>
      <c r="AC45" s="103"/>
      <c r="AD45" s="103"/>
      <c r="AE45" s="102"/>
      <c r="AF45" s="103" t="str">
        <f>L_329</f>
        <v>329. Principal business</v>
      </c>
      <c r="AG45" s="103"/>
      <c r="AH45" s="103"/>
      <c r="AI45" s="103"/>
      <c r="AJ45" s="103"/>
      <c r="AK45" s="102"/>
      <c r="AL45" s="81" t="str">
        <f>L_331</f>
        <v>331. Role</v>
      </c>
      <c r="AM45" s="81"/>
      <c r="AN45" s="81"/>
      <c r="AO45" s="81"/>
      <c r="AP45" s="81"/>
      <c r="AQ45" s="81"/>
      <c r="AR45" s="81"/>
      <c r="AS45" s="93"/>
      <c r="AT45" s="81" t="str">
        <f>L_332</f>
        <v>332. Acting on behalf of</v>
      </c>
      <c r="AU45" s="81"/>
      <c r="AV45" s="81"/>
      <c r="AW45" s="102"/>
      <c r="AX45" s="81" t="str">
        <f>L_336</f>
        <v>336. Signed at</v>
      </c>
      <c r="AY45" s="81"/>
      <c r="AZ45" s="81"/>
      <c r="BA45" s="102"/>
      <c r="BB45" s="81" t="str">
        <f>L_338</f>
        <v>338. Date sign.</v>
      </c>
      <c r="BC45" s="81"/>
      <c r="BD45" s="81"/>
      <c r="BE45" s="81"/>
      <c r="BF45" s="81"/>
      <c r="BG45" s="94"/>
    </row>
    <row r="46" spans="1:59" ht="3" customHeight="1" x14ac:dyDescent="0.1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4"/>
    </row>
    <row r="47" spans="1:59" ht="10.199999999999999" customHeight="1" x14ac:dyDescent="0.15">
      <c r="A47" s="92"/>
      <c r="B47" s="104">
        <v>1</v>
      </c>
      <c r="C47" s="101"/>
      <c r="D47" s="105"/>
      <c r="E47" s="101"/>
      <c r="F47" s="106"/>
      <c r="G47" s="106"/>
      <c r="H47" s="106"/>
      <c r="I47" s="102"/>
      <c r="J47" s="105"/>
      <c r="K47" s="101"/>
      <c r="L47" s="107"/>
      <c r="M47" s="107"/>
      <c r="N47" s="107"/>
      <c r="O47" s="107"/>
      <c r="P47" s="107"/>
      <c r="Q47" s="107"/>
      <c r="R47" s="107"/>
      <c r="S47" s="107"/>
      <c r="T47" s="107"/>
      <c r="U47" s="93"/>
      <c r="V47" s="107"/>
      <c r="W47" s="107"/>
      <c r="X47" s="107"/>
      <c r="Y47" s="107"/>
      <c r="Z47" s="107"/>
      <c r="AA47" s="107"/>
      <c r="AB47" s="107"/>
      <c r="AC47" s="107"/>
      <c r="AD47" s="107"/>
      <c r="AE47" s="93"/>
      <c r="AF47" s="107"/>
      <c r="AG47" s="107"/>
      <c r="AH47" s="107"/>
      <c r="AI47" s="107"/>
      <c r="AJ47" s="107"/>
      <c r="AK47" s="93"/>
      <c r="AL47" s="54" t="s">
        <v>4</v>
      </c>
      <c r="AM47" s="54"/>
      <c r="AN47" s="54"/>
      <c r="AO47" s="54"/>
      <c r="AP47" s="54"/>
      <c r="AQ47" s="54"/>
      <c r="AR47" s="54"/>
      <c r="AS47" s="101"/>
      <c r="AT47" s="107"/>
      <c r="AU47" s="107"/>
      <c r="AV47" s="107"/>
      <c r="AW47" s="101"/>
      <c r="AX47" s="107"/>
      <c r="AY47" s="107"/>
      <c r="AZ47" s="107"/>
      <c r="BA47" s="101"/>
      <c r="BB47" s="107"/>
      <c r="BC47" s="107"/>
      <c r="BD47" s="107"/>
      <c r="BE47" s="107"/>
      <c r="BF47" s="107"/>
      <c r="BG47" s="94"/>
    </row>
    <row r="48" spans="1:59" ht="3" customHeight="1" x14ac:dyDescent="0.15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4"/>
    </row>
    <row r="49" spans="1:59" ht="10.8" customHeight="1" x14ac:dyDescent="0.15">
      <c r="A49" s="92"/>
      <c r="B49" s="104">
        <v>2</v>
      </c>
      <c r="C49" s="101"/>
      <c r="D49" s="105"/>
      <c r="E49" s="101"/>
      <c r="F49" s="106"/>
      <c r="G49" s="106"/>
      <c r="H49" s="106"/>
      <c r="I49" s="102"/>
      <c r="J49" s="105"/>
      <c r="K49" s="101"/>
      <c r="L49" s="107"/>
      <c r="M49" s="107"/>
      <c r="N49" s="107"/>
      <c r="O49" s="107"/>
      <c r="P49" s="107"/>
      <c r="Q49" s="107"/>
      <c r="R49" s="107"/>
      <c r="S49" s="107"/>
      <c r="T49" s="107"/>
      <c r="U49" s="93"/>
      <c r="V49" s="107"/>
      <c r="W49" s="107"/>
      <c r="X49" s="107"/>
      <c r="Y49" s="107"/>
      <c r="Z49" s="107"/>
      <c r="AA49" s="107"/>
      <c r="AB49" s="107"/>
      <c r="AC49" s="107"/>
      <c r="AD49" s="107"/>
      <c r="AE49" s="93"/>
      <c r="AF49" s="107"/>
      <c r="AG49" s="107"/>
      <c r="AH49" s="107"/>
      <c r="AI49" s="107"/>
      <c r="AJ49" s="107"/>
      <c r="AK49" s="93"/>
      <c r="AL49" s="54" t="s">
        <v>5</v>
      </c>
      <c r="AM49" s="54"/>
      <c r="AN49" s="54"/>
      <c r="AO49" s="54"/>
      <c r="AP49" s="54"/>
      <c r="AQ49" s="54"/>
      <c r="AR49" s="54"/>
      <c r="AS49" s="101"/>
      <c r="AT49" s="107"/>
      <c r="AU49" s="107"/>
      <c r="AV49" s="107"/>
      <c r="AW49" s="101"/>
      <c r="AX49" s="107"/>
      <c r="AY49" s="107"/>
      <c r="AZ49" s="107"/>
      <c r="BA49" s="101"/>
      <c r="BB49" s="107"/>
      <c r="BC49" s="107"/>
      <c r="BD49" s="107"/>
      <c r="BE49" s="107"/>
      <c r="BF49" s="107"/>
      <c r="BG49" s="94"/>
    </row>
    <row r="50" spans="1:59" ht="3" customHeight="1" x14ac:dyDescent="0.15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4"/>
    </row>
    <row r="51" spans="1:59" ht="9" customHeight="1" x14ac:dyDescent="0.15">
      <c r="A51" s="92"/>
      <c r="B51" s="104"/>
      <c r="C51" s="101"/>
      <c r="D51" s="105"/>
      <c r="E51" s="101"/>
      <c r="F51" s="106"/>
      <c r="G51" s="106"/>
      <c r="H51" s="106"/>
      <c r="I51" s="102"/>
      <c r="J51" s="105"/>
      <c r="K51" s="101"/>
      <c r="L51" s="107"/>
      <c r="M51" s="107"/>
      <c r="N51" s="107"/>
      <c r="O51" s="107"/>
      <c r="P51" s="107"/>
      <c r="Q51" s="107"/>
      <c r="R51" s="107"/>
      <c r="S51" s="107"/>
      <c r="T51" s="107"/>
      <c r="U51" s="93"/>
      <c r="V51" s="107"/>
      <c r="W51" s="107"/>
      <c r="X51" s="107"/>
      <c r="Y51" s="107"/>
      <c r="Z51" s="107"/>
      <c r="AA51" s="107"/>
      <c r="AB51" s="107"/>
      <c r="AC51" s="107"/>
      <c r="AD51" s="107"/>
      <c r="AE51" s="93"/>
      <c r="AF51" s="107"/>
      <c r="AG51" s="107"/>
      <c r="AH51" s="107"/>
      <c r="AI51" s="107"/>
      <c r="AJ51" s="107"/>
      <c r="AK51" s="93"/>
      <c r="AL51" s="54"/>
      <c r="AM51" s="54"/>
      <c r="AN51" s="54"/>
      <c r="AO51" s="54"/>
      <c r="AP51" s="54"/>
      <c r="AQ51" s="54"/>
      <c r="AR51" s="54"/>
      <c r="AS51" s="101"/>
      <c r="AT51" s="107"/>
      <c r="AU51" s="107"/>
      <c r="AV51" s="107"/>
      <c r="AW51" s="101"/>
      <c r="AX51" s="107"/>
      <c r="AY51" s="107"/>
      <c r="AZ51" s="107"/>
      <c r="BA51" s="101"/>
      <c r="BB51" s="107"/>
      <c r="BC51" s="107"/>
      <c r="BD51" s="107"/>
      <c r="BE51" s="107"/>
      <c r="BF51" s="107"/>
      <c r="BG51" s="94"/>
    </row>
    <row r="52" spans="1:59" ht="3" customHeight="1" x14ac:dyDescent="0.15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4"/>
    </row>
    <row r="53" spans="1:59" ht="9" customHeight="1" x14ac:dyDescent="0.15">
      <c r="A53" s="92"/>
      <c r="B53" s="104"/>
      <c r="C53" s="101"/>
      <c r="D53" s="105"/>
      <c r="E53" s="101"/>
      <c r="F53" s="106"/>
      <c r="G53" s="106"/>
      <c r="H53" s="106"/>
      <c r="I53" s="102"/>
      <c r="J53" s="105"/>
      <c r="K53" s="101"/>
      <c r="L53" s="107"/>
      <c r="M53" s="107"/>
      <c r="N53" s="107"/>
      <c r="O53" s="107"/>
      <c r="P53" s="107"/>
      <c r="Q53" s="107"/>
      <c r="R53" s="107"/>
      <c r="S53" s="107"/>
      <c r="T53" s="107"/>
      <c r="U53" s="93"/>
      <c r="V53" s="107"/>
      <c r="W53" s="107"/>
      <c r="X53" s="107"/>
      <c r="Y53" s="107"/>
      <c r="Z53" s="107"/>
      <c r="AA53" s="107"/>
      <c r="AB53" s="107"/>
      <c r="AC53" s="107"/>
      <c r="AD53" s="107"/>
      <c r="AE53" s="93"/>
      <c r="AF53" s="107"/>
      <c r="AG53" s="107"/>
      <c r="AH53" s="107"/>
      <c r="AI53" s="107"/>
      <c r="AJ53" s="107"/>
      <c r="AK53" s="93"/>
      <c r="AL53" s="54"/>
      <c r="AM53" s="54"/>
      <c r="AN53" s="54"/>
      <c r="AO53" s="54"/>
      <c r="AP53" s="54"/>
      <c r="AQ53" s="54"/>
      <c r="AR53" s="54"/>
      <c r="AS53" s="101"/>
      <c r="AT53" s="107"/>
      <c r="AU53" s="107"/>
      <c r="AV53" s="107"/>
      <c r="AW53" s="101"/>
      <c r="AX53" s="107"/>
      <c r="AY53" s="107"/>
      <c r="AZ53" s="107"/>
      <c r="BA53" s="101"/>
      <c r="BB53" s="107"/>
      <c r="BC53" s="107"/>
      <c r="BD53" s="107"/>
      <c r="BE53" s="107"/>
      <c r="BF53" s="107"/>
      <c r="BG53" s="94"/>
    </row>
    <row r="54" spans="1:59" ht="3" customHeight="1" thickBot="1" x14ac:dyDescent="0.2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10"/>
    </row>
    <row r="55" spans="1:59" s="10" customFormat="1" ht="9" customHeight="1" thickTop="1" x14ac:dyDescent="0.15">
      <c r="B55" s="36"/>
      <c r="C55" s="37"/>
      <c r="D55" s="37"/>
      <c r="E55" s="37"/>
      <c r="F55" s="37"/>
      <c r="G55" s="23"/>
      <c r="H55" s="38"/>
      <c r="I55" s="23"/>
      <c r="J55" s="23"/>
      <c r="K55" s="23"/>
      <c r="L55" s="23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9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</row>
    <row r="56" spans="1:59" ht="3" customHeight="1" thickBot="1" x14ac:dyDescent="0.2"/>
    <row r="57" spans="1:59" ht="14.4" customHeight="1" thickTop="1" x14ac:dyDescent="0.3">
      <c r="A57" s="111" t="str">
        <f>L_400</f>
        <v>400. PLACE(S) OF DELIVERY AND HOLDING ACCOUNTS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3"/>
    </row>
    <row r="58" spans="1:59" ht="3" customHeight="1" x14ac:dyDescent="0.15">
      <c r="A58" s="114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6"/>
    </row>
    <row r="59" spans="1:59" ht="12" customHeight="1" x14ac:dyDescent="0.15">
      <c r="A59" s="117" t="str">
        <f>L_420</f>
        <v>420. INSTALLATION HOLDING THE MATERIAL / BOOKS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9"/>
      <c r="AL59" s="120" t="str">
        <f>L_430</f>
        <v>430. LOCATION AND ACCOUNTS</v>
      </c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1"/>
    </row>
    <row r="60" spans="1:59" ht="3" customHeight="1" x14ac:dyDescent="0.1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6"/>
    </row>
    <row r="61" spans="1:59" ht="35.4" customHeight="1" x14ac:dyDescent="0.15">
      <c r="A61" s="114"/>
      <c r="B61" s="122" t="str">
        <f>L_410</f>
        <v>410. Entity</v>
      </c>
      <c r="C61" s="123"/>
      <c r="D61" s="122" t="str">
        <f>L_422</f>
        <v>422. Nation.</v>
      </c>
      <c r="E61" s="124"/>
      <c r="F61" s="125" t="str">
        <f>L_424</f>
        <v>424. ID/VAT Nr.</v>
      </c>
      <c r="G61" s="125"/>
      <c r="H61" s="125"/>
      <c r="I61" s="125"/>
      <c r="J61" s="125"/>
      <c r="K61" s="124"/>
      <c r="L61" s="125" t="str">
        <f>L_426</f>
        <v>426. Denomination</v>
      </c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4"/>
      <c r="AF61" s="125" t="str">
        <f>L_428</f>
        <v>428. Installation type</v>
      </c>
      <c r="AG61" s="125"/>
      <c r="AH61" s="125"/>
      <c r="AI61" s="125"/>
      <c r="AJ61" s="125"/>
      <c r="AK61" s="124"/>
      <c r="AL61" s="126" t="str">
        <f>L_432</f>
        <v>432. Role</v>
      </c>
      <c r="AM61" s="126"/>
      <c r="AN61" s="126"/>
      <c r="AO61" s="126"/>
      <c r="AP61" s="126"/>
      <c r="AQ61" s="124"/>
      <c r="AR61" s="126" t="str">
        <f>L_434</f>
        <v>434. Location</v>
      </c>
      <c r="AS61" s="126"/>
      <c r="AT61" s="126"/>
      <c r="AU61" s="126"/>
      <c r="AV61" s="126"/>
      <c r="AW61" s="126"/>
      <c r="AX61" s="126"/>
      <c r="AY61" s="124"/>
      <c r="AZ61" s="126" t="str">
        <f>L_436</f>
        <v>436. Account titular</v>
      </c>
      <c r="BA61" s="126"/>
      <c r="BB61" s="126"/>
      <c r="BC61" s="126"/>
      <c r="BD61" s="126"/>
      <c r="BE61" s="126"/>
      <c r="BF61" s="126"/>
      <c r="BG61" s="116"/>
    </row>
    <row r="62" spans="1:59" ht="3" customHeight="1" x14ac:dyDescent="0.1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6"/>
    </row>
    <row r="63" spans="1:59" ht="9.6" customHeight="1" x14ac:dyDescent="0.15">
      <c r="A63" s="114"/>
      <c r="B63" s="104" t="s">
        <v>6</v>
      </c>
      <c r="C63" s="123"/>
      <c r="D63" s="105"/>
      <c r="E63" s="123"/>
      <c r="F63" s="106"/>
      <c r="G63" s="106"/>
      <c r="H63" s="106"/>
      <c r="I63" s="124"/>
      <c r="J63" s="105"/>
      <c r="K63" s="123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15"/>
      <c r="AF63" s="107"/>
      <c r="AG63" s="107"/>
      <c r="AH63" s="107"/>
      <c r="AI63" s="107"/>
      <c r="AJ63" s="107"/>
      <c r="AK63" s="115"/>
      <c r="AL63" s="61" t="s">
        <v>7</v>
      </c>
      <c r="AM63" s="61"/>
      <c r="AN63" s="61"/>
      <c r="AO63" s="61"/>
      <c r="AP63" s="61"/>
      <c r="AQ63" s="123"/>
      <c r="AR63" s="107"/>
      <c r="AS63" s="107"/>
      <c r="AT63" s="107"/>
      <c r="AU63" s="107"/>
      <c r="AV63" s="107"/>
      <c r="AW63" s="107"/>
      <c r="AX63" s="107"/>
      <c r="AY63" s="124"/>
      <c r="AZ63" s="107"/>
      <c r="BA63" s="107"/>
      <c r="BB63" s="107"/>
      <c r="BC63" s="107"/>
      <c r="BD63" s="107"/>
      <c r="BE63" s="107"/>
      <c r="BF63" s="107"/>
      <c r="BG63" s="116"/>
    </row>
    <row r="64" spans="1:59" ht="3" customHeight="1" x14ac:dyDescent="0.15">
      <c r="A64" s="114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6"/>
    </row>
    <row r="65" spans="1:59" ht="9" customHeight="1" x14ac:dyDescent="0.15">
      <c r="A65" s="114"/>
      <c r="B65" s="104" t="s">
        <v>8</v>
      </c>
      <c r="C65" s="123"/>
      <c r="D65" s="105"/>
      <c r="E65" s="123"/>
      <c r="F65" s="106"/>
      <c r="G65" s="106"/>
      <c r="H65" s="106"/>
      <c r="I65" s="124"/>
      <c r="J65" s="105"/>
      <c r="K65" s="123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15"/>
      <c r="AF65" s="107"/>
      <c r="AG65" s="107"/>
      <c r="AH65" s="107"/>
      <c r="AI65" s="107"/>
      <c r="AJ65" s="107"/>
      <c r="AK65" s="115"/>
      <c r="AL65" s="61" t="s">
        <v>9</v>
      </c>
      <c r="AM65" s="61"/>
      <c r="AN65" s="61"/>
      <c r="AO65" s="61"/>
      <c r="AP65" s="61"/>
      <c r="AQ65" s="123"/>
      <c r="AR65" s="107"/>
      <c r="AS65" s="107"/>
      <c r="AT65" s="107"/>
      <c r="AU65" s="107"/>
      <c r="AV65" s="107"/>
      <c r="AW65" s="107"/>
      <c r="AX65" s="107"/>
      <c r="AY65" s="124"/>
      <c r="AZ65" s="107"/>
      <c r="BA65" s="107"/>
      <c r="BB65" s="107"/>
      <c r="BC65" s="107"/>
      <c r="BD65" s="107"/>
      <c r="BE65" s="107"/>
      <c r="BF65" s="107"/>
      <c r="BG65" s="116"/>
    </row>
    <row r="66" spans="1:59" ht="3" customHeight="1" x14ac:dyDescent="0.15">
      <c r="A66" s="114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6"/>
    </row>
    <row r="67" spans="1:59" ht="9" customHeight="1" x14ac:dyDescent="0.15">
      <c r="A67" s="114"/>
      <c r="B67" s="104"/>
      <c r="C67" s="123"/>
      <c r="D67" s="105"/>
      <c r="E67" s="123"/>
      <c r="F67" s="106"/>
      <c r="G67" s="106"/>
      <c r="H67" s="106"/>
      <c r="I67" s="124"/>
      <c r="J67" s="105"/>
      <c r="K67" s="123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15"/>
      <c r="AF67" s="107"/>
      <c r="AG67" s="107"/>
      <c r="AH67" s="107"/>
      <c r="AI67" s="107"/>
      <c r="AJ67" s="107"/>
      <c r="AK67" s="115"/>
      <c r="AL67" s="61"/>
      <c r="AM67" s="61"/>
      <c r="AN67" s="61"/>
      <c r="AO67" s="61"/>
      <c r="AP67" s="61"/>
      <c r="AQ67" s="123"/>
      <c r="AR67" s="107"/>
      <c r="AS67" s="107"/>
      <c r="AT67" s="107"/>
      <c r="AU67" s="107"/>
      <c r="AV67" s="107"/>
      <c r="AW67" s="107"/>
      <c r="AX67" s="107"/>
      <c r="AY67" s="124"/>
      <c r="AZ67" s="107"/>
      <c r="BA67" s="107"/>
      <c r="BB67" s="107"/>
      <c r="BC67" s="107"/>
      <c r="BD67" s="107"/>
      <c r="BE67" s="107"/>
      <c r="BF67" s="107"/>
      <c r="BG67" s="116"/>
    </row>
    <row r="68" spans="1:59" ht="3" customHeight="1" x14ac:dyDescent="0.15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6"/>
    </row>
    <row r="69" spans="1:59" ht="9" customHeight="1" x14ac:dyDescent="0.15">
      <c r="A69" s="114"/>
      <c r="B69" s="104"/>
      <c r="C69" s="123"/>
      <c r="D69" s="105"/>
      <c r="E69" s="123"/>
      <c r="F69" s="106"/>
      <c r="G69" s="106"/>
      <c r="H69" s="106"/>
      <c r="I69" s="124"/>
      <c r="J69" s="105"/>
      <c r="K69" s="12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15"/>
      <c r="AF69" s="107"/>
      <c r="AG69" s="107"/>
      <c r="AH69" s="107"/>
      <c r="AI69" s="107"/>
      <c r="AJ69" s="107"/>
      <c r="AK69" s="115"/>
      <c r="AL69" s="61"/>
      <c r="AM69" s="61"/>
      <c r="AN69" s="61"/>
      <c r="AO69" s="61"/>
      <c r="AP69" s="61"/>
      <c r="AQ69" s="123"/>
      <c r="AR69" s="107"/>
      <c r="AS69" s="107"/>
      <c r="AT69" s="107"/>
      <c r="AU69" s="107"/>
      <c r="AV69" s="107"/>
      <c r="AW69" s="107"/>
      <c r="AX69" s="107"/>
      <c r="AY69" s="124"/>
      <c r="AZ69" s="107"/>
      <c r="BA69" s="107"/>
      <c r="BB69" s="107"/>
      <c r="BC69" s="107"/>
      <c r="BD69" s="107"/>
      <c r="BE69" s="107"/>
      <c r="BF69" s="107"/>
      <c r="BG69" s="116"/>
    </row>
    <row r="70" spans="1:59" ht="3" customHeight="1" thickBot="1" x14ac:dyDescent="0.2">
      <c r="A70" s="12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9"/>
    </row>
    <row r="71" spans="1:59" s="10" customFormat="1" ht="9" customHeight="1" thickTop="1" x14ac:dyDescent="0.15">
      <c r="B71" s="36"/>
      <c r="C71" s="37"/>
      <c r="D71" s="37"/>
      <c r="E71" s="37"/>
      <c r="F71" s="37"/>
      <c r="G71" s="23"/>
      <c r="H71" s="38"/>
      <c r="I71" s="23"/>
      <c r="J71" s="23"/>
      <c r="K71" s="23"/>
      <c r="L71" s="23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9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</row>
    <row r="72" spans="1:59" ht="3" customHeight="1" thickBot="1" x14ac:dyDescent="0.2"/>
    <row r="73" spans="1:59" ht="16.2" customHeight="1" thickTop="1" x14ac:dyDescent="0.3">
      <c r="A73" s="130" t="str">
        <f>L_500</f>
        <v>500. MATERIALS CONCERNED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2"/>
    </row>
    <row r="74" spans="1:59" ht="3" customHeight="1" x14ac:dyDescent="0.15">
      <c r="A74" s="133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5"/>
    </row>
    <row r="75" spans="1:59" ht="15" customHeight="1" x14ac:dyDescent="0.15">
      <c r="A75" s="136" t="str">
        <f>L_520</f>
        <v>520. FORM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8"/>
      <c r="L75" s="137" t="str">
        <f>L_530</f>
        <v>530. QUANTITIES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9"/>
      <c r="AF75" s="139"/>
      <c r="AG75" s="139"/>
      <c r="AH75" s="139"/>
      <c r="AI75" s="138"/>
      <c r="AJ75" s="140" t="str">
        <f>L_540</f>
        <v>540. ORIGIN</v>
      </c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38"/>
      <c r="AZ75" s="140" t="str">
        <f>L_550</f>
        <v>550. END USE</v>
      </c>
      <c r="BA75" s="140"/>
      <c r="BB75" s="140"/>
      <c r="BC75" s="140"/>
      <c r="BD75" s="140"/>
      <c r="BE75" s="140"/>
      <c r="BF75" s="140"/>
      <c r="BG75" s="141"/>
    </row>
    <row r="76" spans="1:59" ht="3" customHeight="1" x14ac:dyDescent="0.15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5"/>
    </row>
    <row r="77" spans="1:59" ht="42.6" customHeight="1" x14ac:dyDescent="0.15">
      <c r="A77" s="133"/>
      <c r="B77" s="142" t="str">
        <f>L_510</f>
        <v>510. Mat.</v>
      </c>
      <c r="C77" s="143"/>
      <c r="D77" s="142" t="str">
        <f>L_521</f>
        <v>521. Mat. Cat.</v>
      </c>
      <c r="E77" s="144"/>
      <c r="F77" s="145" t="str">
        <f>L_522</f>
        <v>522. Chem. Form</v>
      </c>
      <c r="G77" s="145"/>
      <c r="H77" s="145"/>
      <c r="I77" s="145"/>
      <c r="J77" s="145"/>
      <c r="K77" s="144"/>
      <c r="L77" s="146" t="str">
        <f>L_531</f>
        <v>531. Weight</v>
      </c>
      <c r="M77" s="144"/>
      <c r="N77" s="142" t="str">
        <f>L_532</f>
        <v>532. Units</v>
      </c>
      <c r="O77" s="144"/>
      <c r="P77" s="145" t="str">
        <f>L_533</f>
        <v>533. Equiv. Nat. U</v>
      </c>
      <c r="Q77" s="145"/>
      <c r="R77" s="145"/>
      <c r="S77" s="144"/>
      <c r="T77" s="142" t="str">
        <f>L_534</f>
        <v>534. Units</v>
      </c>
      <c r="U77" s="144"/>
      <c r="V77" s="145" t="str">
        <f>L_535</f>
        <v>535. Enrich. (%)</v>
      </c>
      <c r="W77" s="145"/>
      <c r="X77" s="145"/>
      <c r="Y77" s="145"/>
      <c r="Z77" s="145"/>
      <c r="AA77" s="144"/>
      <c r="AB77" s="146" t="str">
        <f>L_536</f>
        <v>536. Fissile comp. U/P</v>
      </c>
      <c r="AC77" s="144"/>
      <c r="AD77" s="142" t="str">
        <f>L_537</f>
        <v>537. Units</v>
      </c>
      <c r="AE77" s="144"/>
      <c r="AF77" s="145" t="str">
        <f>L_538</f>
        <v>538. Obs.</v>
      </c>
      <c r="AG77" s="145"/>
      <c r="AH77" s="145"/>
      <c r="AI77" s="144"/>
      <c r="AJ77" s="147" t="str">
        <f>L_541</f>
        <v>541. Obligation</v>
      </c>
      <c r="AK77" s="144"/>
      <c r="AL77" s="148" t="str">
        <f>L_542</f>
        <v>542. Pres. Location</v>
      </c>
      <c r="AM77" s="148"/>
      <c r="AN77" s="148"/>
      <c r="AO77" s="148"/>
      <c r="AP77" s="148"/>
      <c r="AQ77" s="144"/>
      <c r="AR77" s="148" t="str">
        <f>L_543</f>
        <v>543. Origin / upstream ref.</v>
      </c>
      <c r="AS77" s="148"/>
      <c r="AT77" s="148"/>
      <c r="AU77" s="148"/>
      <c r="AV77" s="148"/>
      <c r="AW77" s="148"/>
      <c r="AX77" s="148"/>
      <c r="AY77" s="144"/>
      <c r="AZ77" s="147" t="str">
        <f>L_551</f>
        <v>551. Final dest.</v>
      </c>
      <c r="BA77" s="144"/>
      <c r="BB77" s="149" t="str">
        <f>L_552</f>
        <v>552. Ind./Res.</v>
      </c>
      <c r="BC77" s="144"/>
      <c r="BD77" s="148" t="str">
        <f>L_554</f>
        <v>554. End use</v>
      </c>
      <c r="BE77" s="148"/>
      <c r="BF77" s="148"/>
      <c r="BG77" s="135"/>
    </row>
    <row r="78" spans="1:59" ht="3" customHeight="1" x14ac:dyDescent="0.15">
      <c r="A78" s="133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5"/>
    </row>
    <row r="79" spans="1:59" ht="9" customHeight="1" x14ac:dyDescent="0.15">
      <c r="A79" s="133"/>
      <c r="B79" s="104" t="s">
        <v>10</v>
      </c>
      <c r="C79" s="143"/>
      <c r="D79" s="150"/>
      <c r="E79" s="143"/>
      <c r="F79" s="106"/>
      <c r="G79" s="106"/>
      <c r="H79" s="106"/>
      <c r="I79" s="106"/>
      <c r="J79" s="106"/>
      <c r="K79" s="143"/>
      <c r="L79" s="105"/>
      <c r="M79" s="144"/>
      <c r="N79" s="105"/>
      <c r="O79" s="144"/>
      <c r="P79" s="107"/>
      <c r="Q79" s="107"/>
      <c r="R79" s="107"/>
      <c r="S79" s="144"/>
      <c r="T79" s="105"/>
      <c r="U79" s="144"/>
      <c r="V79" s="107"/>
      <c r="W79" s="107"/>
      <c r="X79" s="107"/>
      <c r="Y79" s="107"/>
      <c r="Z79" s="107"/>
      <c r="AA79" s="144"/>
      <c r="AB79" s="105"/>
      <c r="AC79" s="144"/>
      <c r="AD79" s="105"/>
      <c r="AE79" s="134"/>
      <c r="AF79" s="107"/>
      <c r="AG79" s="107"/>
      <c r="AH79" s="107"/>
      <c r="AI79" s="144"/>
      <c r="AJ79" s="105"/>
      <c r="AK79" s="134"/>
      <c r="AL79" s="61"/>
      <c r="AM79" s="61"/>
      <c r="AN79" s="61"/>
      <c r="AO79" s="61"/>
      <c r="AP79" s="61"/>
      <c r="AQ79" s="143"/>
      <c r="AR79" s="107"/>
      <c r="AS79" s="107"/>
      <c r="AT79" s="107"/>
      <c r="AU79" s="107"/>
      <c r="AV79" s="107"/>
      <c r="AW79" s="107"/>
      <c r="AX79" s="107"/>
      <c r="AY79" s="144"/>
      <c r="AZ79" s="105"/>
      <c r="BA79" s="144"/>
      <c r="BB79" s="105"/>
      <c r="BC79" s="144"/>
      <c r="BD79" s="107"/>
      <c r="BE79" s="107"/>
      <c r="BF79" s="107"/>
      <c r="BG79" s="135"/>
    </row>
    <row r="80" spans="1:59" ht="3" customHeight="1" x14ac:dyDescent="0.15">
      <c r="A80" s="13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217"/>
      <c r="BE80" s="134"/>
      <c r="BF80" s="134"/>
      <c r="BG80" s="135"/>
    </row>
    <row r="81" spans="1:59" ht="9" customHeight="1" x14ac:dyDescent="0.15">
      <c r="A81" s="133"/>
      <c r="B81" s="104" t="s">
        <v>11</v>
      </c>
      <c r="C81" s="143"/>
      <c r="D81" s="150"/>
      <c r="E81" s="143"/>
      <c r="F81" s="106"/>
      <c r="G81" s="106"/>
      <c r="H81" s="106"/>
      <c r="I81" s="106"/>
      <c r="J81" s="106"/>
      <c r="K81" s="143"/>
      <c r="L81" s="105"/>
      <c r="M81" s="144"/>
      <c r="N81" s="105"/>
      <c r="O81" s="144"/>
      <c r="P81" s="107"/>
      <c r="Q81" s="107"/>
      <c r="R81" s="107"/>
      <c r="S81" s="144"/>
      <c r="T81" s="105"/>
      <c r="U81" s="144"/>
      <c r="V81" s="107"/>
      <c r="W81" s="107"/>
      <c r="X81" s="107"/>
      <c r="Y81" s="107"/>
      <c r="Z81" s="107"/>
      <c r="AA81" s="144"/>
      <c r="AB81" s="105"/>
      <c r="AC81" s="144"/>
      <c r="AD81" s="105"/>
      <c r="AE81" s="134"/>
      <c r="AF81" s="107"/>
      <c r="AG81" s="107"/>
      <c r="AH81" s="107"/>
      <c r="AI81" s="144"/>
      <c r="AJ81" s="105"/>
      <c r="AK81" s="134"/>
      <c r="AL81" s="61"/>
      <c r="AM81" s="61"/>
      <c r="AN81" s="61"/>
      <c r="AO81" s="61"/>
      <c r="AP81" s="61"/>
      <c r="AQ81" s="143"/>
      <c r="AR81" s="107"/>
      <c r="AS81" s="107"/>
      <c r="AT81" s="107"/>
      <c r="AU81" s="107"/>
      <c r="AV81" s="107"/>
      <c r="AW81" s="107"/>
      <c r="AX81" s="107"/>
      <c r="AY81" s="144"/>
      <c r="AZ81" s="105"/>
      <c r="BA81" s="144"/>
      <c r="BB81" s="105"/>
      <c r="BC81" s="144"/>
      <c r="BD81" s="107"/>
      <c r="BE81" s="107"/>
      <c r="BF81" s="107"/>
      <c r="BG81" s="135"/>
    </row>
    <row r="82" spans="1:59" ht="3" customHeight="1" x14ac:dyDescent="0.15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5"/>
    </row>
    <row r="83" spans="1:59" ht="10.8" customHeight="1" x14ac:dyDescent="0.15">
      <c r="A83" s="133"/>
      <c r="B83" s="104" t="s">
        <v>12</v>
      </c>
      <c r="C83" s="143"/>
      <c r="D83" s="150"/>
      <c r="E83" s="143"/>
      <c r="F83" s="106"/>
      <c r="G83" s="106"/>
      <c r="H83" s="106"/>
      <c r="I83" s="106"/>
      <c r="J83" s="106"/>
      <c r="K83" s="143"/>
      <c r="L83" s="105"/>
      <c r="M83" s="144"/>
      <c r="N83" s="105"/>
      <c r="O83" s="144"/>
      <c r="P83" s="107"/>
      <c r="Q83" s="107"/>
      <c r="R83" s="107"/>
      <c r="S83" s="144"/>
      <c r="T83" s="105"/>
      <c r="U83" s="144"/>
      <c r="V83" s="107"/>
      <c r="W83" s="107"/>
      <c r="X83" s="107"/>
      <c r="Y83" s="107"/>
      <c r="Z83" s="107"/>
      <c r="AA83" s="144"/>
      <c r="AB83" s="105"/>
      <c r="AC83" s="144"/>
      <c r="AD83" s="105"/>
      <c r="AE83" s="134"/>
      <c r="AF83" s="107"/>
      <c r="AG83" s="107"/>
      <c r="AH83" s="107"/>
      <c r="AI83" s="144"/>
      <c r="AJ83" s="105"/>
      <c r="AK83" s="134"/>
      <c r="AL83" s="61"/>
      <c r="AM83" s="61"/>
      <c r="AN83" s="61"/>
      <c r="AO83" s="61"/>
      <c r="AP83" s="61"/>
      <c r="AQ83" s="143"/>
      <c r="AR83" s="107"/>
      <c r="AS83" s="107"/>
      <c r="AT83" s="107"/>
      <c r="AU83" s="107"/>
      <c r="AV83" s="107"/>
      <c r="AW83" s="107"/>
      <c r="AX83" s="107"/>
      <c r="AY83" s="144"/>
      <c r="AZ83" s="105"/>
      <c r="BA83" s="144"/>
      <c r="BB83" s="105"/>
      <c r="BC83" s="144"/>
      <c r="BD83" s="107"/>
      <c r="BE83" s="107"/>
      <c r="BF83" s="107"/>
      <c r="BG83" s="135"/>
    </row>
    <row r="84" spans="1:59" ht="3" customHeight="1" x14ac:dyDescent="0.15">
      <c r="A84" s="133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5"/>
    </row>
    <row r="85" spans="1:59" ht="9" customHeight="1" x14ac:dyDescent="0.15">
      <c r="A85" s="133"/>
      <c r="B85" s="104" t="s">
        <v>13</v>
      </c>
      <c r="C85" s="143"/>
      <c r="D85" s="150"/>
      <c r="E85" s="143"/>
      <c r="F85" s="106"/>
      <c r="G85" s="106"/>
      <c r="H85" s="106"/>
      <c r="I85" s="106"/>
      <c r="J85" s="106"/>
      <c r="K85" s="143"/>
      <c r="L85" s="105"/>
      <c r="M85" s="144"/>
      <c r="N85" s="105"/>
      <c r="O85" s="144"/>
      <c r="P85" s="107"/>
      <c r="Q85" s="107"/>
      <c r="R85" s="107"/>
      <c r="S85" s="144"/>
      <c r="T85" s="105"/>
      <c r="U85" s="144"/>
      <c r="V85" s="107"/>
      <c r="W85" s="107"/>
      <c r="X85" s="107"/>
      <c r="Y85" s="107"/>
      <c r="Z85" s="107"/>
      <c r="AA85" s="144"/>
      <c r="AB85" s="105"/>
      <c r="AC85" s="144"/>
      <c r="AD85" s="105"/>
      <c r="AE85" s="134"/>
      <c r="AF85" s="107"/>
      <c r="AG85" s="107"/>
      <c r="AH85" s="107"/>
      <c r="AI85" s="144"/>
      <c r="AJ85" s="105"/>
      <c r="AK85" s="134"/>
      <c r="AL85" s="61"/>
      <c r="AM85" s="61"/>
      <c r="AN85" s="61"/>
      <c r="AO85" s="61"/>
      <c r="AP85" s="61"/>
      <c r="AQ85" s="143"/>
      <c r="AR85" s="107"/>
      <c r="AS85" s="107"/>
      <c r="AT85" s="107"/>
      <c r="AU85" s="107"/>
      <c r="AV85" s="107"/>
      <c r="AW85" s="107"/>
      <c r="AX85" s="107"/>
      <c r="AY85" s="144"/>
      <c r="AZ85" s="105"/>
      <c r="BA85" s="144"/>
      <c r="BB85" s="105"/>
      <c r="BC85" s="144"/>
      <c r="BD85" s="107"/>
      <c r="BE85" s="107"/>
      <c r="BF85" s="107"/>
      <c r="BG85" s="135"/>
    </row>
    <row r="86" spans="1:59" ht="3" customHeight="1" x14ac:dyDescent="0.15">
      <c r="A86" s="13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5"/>
    </row>
    <row r="87" spans="1:59" ht="10.8" customHeight="1" x14ac:dyDescent="0.15">
      <c r="A87" s="133"/>
      <c r="B87" s="104" t="s">
        <v>14</v>
      </c>
      <c r="C87" s="143"/>
      <c r="D87" s="150"/>
      <c r="E87" s="143"/>
      <c r="F87" s="106"/>
      <c r="G87" s="106"/>
      <c r="H87" s="106"/>
      <c r="I87" s="106"/>
      <c r="J87" s="106"/>
      <c r="K87" s="143"/>
      <c r="L87" s="105"/>
      <c r="M87" s="144"/>
      <c r="N87" s="105"/>
      <c r="O87" s="144"/>
      <c r="P87" s="107"/>
      <c r="Q87" s="107"/>
      <c r="R87" s="107"/>
      <c r="S87" s="144"/>
      <c r="T87" s="105"/>
      <c r="U87" s="144"/>
      <c r="V87" s="107"/>
      <c r="W87" s="107"/>
      <c r="X87" s="107"/>
      <c r="Y87" s="107"/>
      <c r="Z87" s="107"/>
      <c r="AA87" s="144"/>
      <c r="AB87" s="105"/>
      <c r="AC87" s="144"/>
      <c r="AD87" s="105"/>
      <c r="AE87" s="134"/>
      <c r="AF87" s="107"/>
      <c r="AG87" s="107"/>
      <c r="AH87" s="107"/>
      <c r="AI87" s="144"/>
      <c r="AJ87" s="105"/>
      <c r="AK87" s="134"/>
      <c r="AL87" s="61"/>
      <c r="AM87" s="61"/>
      <c r="AN87" s="61"/>
      <c r="AO87" s="61"/>
      <c r="AP87" s="61"/>
      <c r="AQ87" s="143"/>
      <c r="AR87" s="107"/>
      <c r="AS87" s="107"/>
      <c r="AT87" s="107"/>
      <c r="AU87" s="107"/>
      <c r="AV87" s="107"/>
      <c r="AW87" s="107"/>
      <c r="AX87" s="107"/>
      <c r="AY87" s="144"/>
      <c r="AZ87" s="105"/>
      <c r="BA87" s="144"/>
      <c r="BB87" s="105"/>
      <c r="BC87" s="144"/>
      <c r="BD87" s="107"/>
      <c r="BE87" s="107"/>
      <c r="BF87" s="107"/>
      <c r="BG87" s="135"/>
    </row>
    <row r="88" spans="1:59" ht="3" customHeight="1" x14ac:dyDescent="0.15">
      <c r="A88" s="133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5"/>
    </row>
    <row r="89" spans="1:59" ht="9" customHeight="1" x14ac:dyDescent="0.15">
      <c r="A89" s="133"/>
      <c r="B89" s="104" t="s">
        <v>15</v>
      </c>
      <c r="C89" s="143"/>
      <c r="D89" s="150"/>
      <c r="E89" s="143"/>
      <c r="F89" s="106"/>
      <c r="G89" s="106"/>
      <c r="H89" s="106"/>
      <c r="I89" s="106"/>
      <c r="J89" s="106"/>
      <c r="K89" s="143"/>
      <c r="L89" s="105"/>
      <c r="M89" s="144"/>
      <c r="N89" s="105"/>
      <c r="O89" s="144"/>
      <c r="P89" s="107"/>
      <c r="Q89" s="107"/>
      <c r="R89" s="107"/>
      <c r="S89" s="144"/>
      <c r="T89" s="105"/>
      <c r="U89" s="144"/>
      <c r="V89" s="107"/>
      <c r="W89" s="107"/>
      <c r="X89" s="107"/>
      <c r="Y89" s="107"/>
      <c r="Z89" s="107"/>
      <c r="AA89" s="144"/>
      <c r="AB89" s="105"/>
      <c r="AC89" s="144"/>
      <c r="AD89" s="105"/>
      <c r="AE89" s="134"/>
      <c r="AF89" s="107"/>
      <c r="AG89" s="107"/>
      <c r="AH89" s="107"/>
      <c r="AI89" s="144"/>
      <c r="AJ89" s="105"/>
      <c r="AK89" s="134"/>
      <c r="AL89" s="61"/>
      <c r="AM89" s="61"/>
      <c r="AN89" s="61"/>
      <c r="AO89" s="61"/>
      <c r="AP89" s="61"/>
      <c r="AQ89" s="143"/>
      <c r="AR89" s="107"/>
      <c r="AS89" s="107"/>
      <c r="AT89" s="107"/>
      <c r="AU89" s="107"/>
      <c r="AV89" s="107"/>
      <c r="AW89" s="107"/>
      <c r="AX89" s="107"/>
      <c r="AY89" s="144"/>
      <c r="AZ89" s="105"/>
      <c r="BA89" s="144"/>
      <c r="BB89" s="105"/>
      <c r="BC89" s="144"/>
      <c r="BD89" s="107"/>
      <c r="BE89" s="107"/>
      <c r="BF89" s="107"/>
      <c r="BG89" s="135"/>
    </row>
    <row r="90" spans="1:59" ht="3" customHeight="1" thickBot="1" x14ac:dyDescent="0.2">
      <c r="A90" s="151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3"/>
    </row>
    <row r="91" spans="1:59" s="10" customFormat="1" ht="3" customHeight="1" thickTop="1" x14ac:dyDescent="0.15"/>
    <row r="92" spans="1:59" s="10" customFormat="1" ht="3" customHeight="1" x14ac:dyDescent="0.15"/>
    <row r="93" spans="1:59" s="10" customFormat="1" ht="3" customHeight="1" x14ac:dyDescent="0.15"/>
    <row r="94" spans="1:59" s="10" customFormat="1" ht="3" customHeight="1" thickBot="1" x14ac:dyDescent="0.2"/>
    <row r="95" spans="1:59" s="10" customFormat="1" ht="3" customHeight="1" thickTop="1" x14ac:dyDescent="0.1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2"/>
      <c r="O95" s="2"/>
      <c r="P95" s="2"/>
      <c r="Q95" s="2"/>
      <c r="R95" s="4"/>
      <c r="S95" s="4"/>
      <c r="T95" s="4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1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3"/>
    </row>
    <row r="96" spans="1:59" s="10" customFormat="1" ht="9" customHeight="1" x14ac:dyDescent="0.15">
      <c r="A96" s="6"/>
      <c r="B96" s="7"/>
      <c r="C96" s="8"/>
      <c r="D96" s="8"/>
      <c r="E96" s="8"/>
      <c r="F96" s="8"/>
      <c r="G96" s="8"/>
      <c r="H96" s="8"/>
      <c r="I96" s="8"/>
      <c r="J96" s="8"/>
      <c r="K96" s="8"/>
      <c r="L96" s="9"/>
      <c r="M96" s="8"/>
      <c r="N96" s="8"/>
      <c r="S96" s="11"/>
      <c r="T96" s="11"/>
      <c r="U96" s="12"/>
      <c r="AC96" s="11"/>
      <c r="AG96" s="11"/>
      <c r="AQ96" s="11"/>
      <c r="AV96" s="13" t="str">
        <f>L_010</f>
        <v>010. ACT UID</v>
      </c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5"/>
    </row>
    <row r="97" spans="1:59" s="10" customFormat="1" ht="3" customHeight="1" x14ac:dyDescent="0.15">
      <c r="A97" s="6"/>
      <c r="B97" s="8"/>
      <c r="C97" s="8"/>
      <c r="D97" s="8"/>
      <c r="E97" s="8"/>
      <c r="F97" s="8"/>
      <c r="G97" s="8"/>
      <c r="H97" s="8"/>
      <c r="I97" s="8"/>
      <c r="J97" s="8"/>
      <c r="K97" s="8"/>
      <c r="L97" s="9"/>
      <c r="M97" s="8"/>
      <c r="N97" s="8"/>
      <c r="S97" s="11"/>
      <c r="T97" s="12"/>
      <c r="U97" s="12"/>
      <c r="AC97" s="11"/>
      <c r="AG97" s="11"/>
      <c r="AQ97" s="11"/>
      <c r="AV97" s="16"/>
      <c r="AW97" s="11"/>
      <c r="BA97" s="11"/>
      <c r="BE97" s="11"/>
      <c r="BF97" s="11"/>
      <c r="BG97" s="17"/>
    </row>
    <row r="98" spans="1:59" s="10" customFormat="1" ht="28.8" customHeight="1" x14ac:dyDescent="0.5">
      <c r="A98" s="18" t="s">
        <v>0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20"/>
      <c r="M98" s="8"/>
      <c r="N98" s="21" t="str">
        <f>_A75_ALT2</f>
        <v>Notification form on existence of commitments, or relating to a contract for related services / art. 16 of the rules  (†)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V98" s="22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4"/>
    </row>
    <row r="99" spans="1:59" s="10" customFormat="1" ht="3" customHeight="1" x14ac:dyDescent="0.15">
      <c r="A99" s="6"/>
      <c r="B99" s="8"/>
      <c r="C99" s="8"/>
      <c r="D99" s="8"/>
      <c r="E99" s="8"/>
      <c r="F99" s="8"/>
      <c r="G99" s="8"/>
      <c r="H99" s="8"/>
      <c r="I99" s="8"/>
      <c r="J99" s="8"/>
      <c r="K99" s="8"/>
      <c r="L99" s="9"/>
      <c r="M99" s="8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V99" s="16"/>
      <c r="AW99" s="11"/>
      <c r="BA99" s="11"/>
      <c r="BE99" s="11"/>
      <c r="BF99" s="11"/>
      <c r="BG99" s="17"/>
    </row>
    <row r="100" spans="1:59" s="10" customFormat="1" ht="25.8" customHeight="1" x14ac:dyDescent="0.35">
      <c r="A100" s="25" t="s">
        <v>1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7"/>
      <c r="M100" s="8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V100" s="13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5"/>
    </row>
    <row r="101" spans="1:59" s="10" customFormat="1" ht="3" customHeight="1" x14ac:dyDescent="0.15">
      <c r="A101" s="6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9"/>
      <c r="M101" s="8"/>
      <c r="N101" s="8"/>
      <c r="T101" s="12"/>
      <c r="U101" s="12"/>
      <c r="AC101" s="11"/>
      <c r="AG101" s="11"/>
      <c r="AQ101" s="11"/>
      <c r="AV101" s="16"/>
      <c r="AW101" s="11"/>
      <c r="BA101" s="11"/>
      <c r="BE101" s="11"/>
      <c r="BF101" s="11"/>
      <c r="BG101" s="17"/>
    </row>
    <row r="102" spans="1:59" s="10" customFormat="1" ht="9" customHeight="1" x14ac:dyDescent="0.15">
      <c r="A102" s="6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9"/>
      <c r="M102" s="8"/>
      <c r="N102" s="8"/>
      <c r="Y102" s="11"/>
      <c r="AC102" s="11"/>
      <c r="AL102" s="11"/>
      <c r="AT102" s="28" t="s">
        <v>16</v>
      </c>
      <c r="AV102" s="13" t="s">
        <v>3</v>
      </c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5"/>
    </row>
    <row r="103" spans="1:59" s="10" customFormat="1" ht="3" customHeight="1" thickBot="1" x14ac:dyDescent="0.2">
      <c r="A103" s="2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1"/>
      <c r="M103" s="30"/>
      <c r="N103" s="30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3"/>
      <c r="Z103" s="32"/>
      <c r="AA103" s="32"/>
      <c r="AB103" s="32"/>
      <c r="AC103" s="33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3"/>
      <c r="AR103" s="32"/>
      <c r="AS103" s="32"/>
      <c r="AT103" s="32"/>
      <c r="AU103" s="32"/>
      <c r="AV103" s="34"/>
      <c r="AW103" s="33"/>
      <c r="AX103" s="32"/>
      <c r="AY103" s="32"/>
      <c r="AZ103" s="32"/>
      <c r="BA103" s="33"/>
      <c r="BB103" s="32"/>
      <c r="BC103" s="32"/>
      <c r="BD103" s="32"/>
      <c r="BE103" s="33"/>
      <c r="BF103" s="33"/>
      <c r="BG103" s="35"/>
    </row>
    <row r="104" spans="1:59" s="10" customFormat="1" ht="9" customHeight="1" thickTop="1" x14ac:dyDescent="0.15">
      <c r="B104" s="36"/>
      <c r="C104" s="36"/>
      <c r="D104" s="36"/>
      <c r="E104" s="37"/>
      <c r="F104" s="39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  <row r="105" spans="1:59" s="10" customFormat="1" ht="3" customHeight="1" thickBot="1" x14ac:dyDescent="0.2"/>
    <row r="106" spans="1:59" s="10" customFormat="1" ht="17.399999999999999" customHeight="1" thickTop="1" x14ac:dyDescent="0.3">
      <c r="A106" s="218" t="str">
        <f>L_600</f>
        <v>600. DELIVERIES (FROM/TO)</v>
      </c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20"/>
      <c r="AB106" s="23"/>
      <c r="AC106" s="23"/>
      <c r="AD106" s="23"/>
      <c r="AE106" s="221"/>
      <c r="AF106" s="221"/>
      <c r="AG106" s="221"/>
      <c r="AI106" s="37"/>
      <c r="AJ106" s="37"/>
      <c r="AM106" s="222" t="str">
        <f>L_600</f>
        <v>600. DELIVERIES (FROM/TO)</v>
      </c>
      <c r="AN106" s="223"/>
      <c r="AO106" s="223"/>
      <c r="AP106" s="223"/>
      <c r="AQ106" s="223"/>
      <c r="AR106" s="223"/>
      <c r="AS106" s="223"/>
      <c r="AT106" s="223"/>
      <c r="AU106" s="223"/>
      <c r="AV106" s="223"/>
      <c r="AW106" s="223"/>
      <c r="AX106" s="223"/>
      <c r="AY106" s="223"/>
      <c r="AZ106" s="223"/>
      <c r="BA106" s="223"/>
      <c r="BB106" s="223"/>
      <c r="BC106" s="223"/>
      <c r="BD106" s="223"/>
      <c r="BE106" s="223"/>
      <c r="BF106" s="223"/>
      <c r="BG106" s="224"/>
    </row>
    <row r="107" spans="1:59" s="10" customFormat="1" ht="3" customHeight="1" x14ac:dyDescent="0.15">
      <c r="A107" s="225"/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7"/>
      <c r="AM107" s="228"/>
      <c r="AN107" s="229"/>
      <c r="AO107" s="229"/>
      <c r="AP107" s="229"/>
      <c r="AQ107" s="229"/>
      <c r="AR107" s="229"/>
      <c r="AS107" s="229"/>
      <c r="AT107" s="229"/>
      <c r="AU107" s="229"/>
      <c r="AV107" s="229"/>
      <c r="AW107" s="229"/>
      <c r="AX107" s="229"/>
      <c r="AY107" s="229"/>
      <c r="AZ107" s="229"/>
      <c r="BA107" s="229"/>
      <c r="BB107" s="229"/>
      <c r="BC107" s="229"/>
      <c r="BD107" s="229"/>
      <c r="BE107" s="229"/>
      <c r="BF107" s="229"/>
      <c r="BG107" s="230"/>
    </row>
    <row r="108" spans="1:59" s="10" customFormat="1" ht="10.199999999999999" customHeight="1" x14ac:dyDescent="0.15">
      <c r="A108" s="231"/>
      <c r="B108" s="232" t="str">
        <f>L_631</f>
        <v>631. Feed (Input provided by user)</v>
      </c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3"/>
      <c r="AB108" s="23"/>
      <c r="AC108" s="23"/>
      <c r="AD108" s="23"/>
      <c r="AE108" s="234"/>
      <c r="AJ108" s="234"/>
      <c r="AM108" s="228"/>
      <c r="AN108" s="235" t="str">
        <f>L_632</f>
        <v>632. Product (Output returned to user)</v>
      </c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  <c r="BB108" s="235"/>
      <c r="BC108" s="235"/>
      <c r="BD108" s="235"/>
      <c r="BE108" s="235"/>
      <c r="BF108" s="235"/>
      <c r="BG108" s="230"/>
    </row>
    <row r="109" spans="1:59" s="10" customFormat="1" ht="3" customHeight="1" x14ac:dyDescent="0.15">
      <c r="A109" s="236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3"/>
      <c r="AM109" s="228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29"/>
      <c r="AZ109" s="229"/>
      <c r="BA109" s="229"/>
      <c r="BB109" s="229"/>
      <c r="BC109" s="229"/>
      <c r="BD109" s="229"/>
      <c r="BE109" s="229"/>
      <c r="BF109" s="229"/>
      <c r="BG109" s="230"/>
    </row>
    <row r="110" spans="1:59" s="10" customFormat="1" ht="39" customHeight="1" x14ac:dyDescent="0.15">
      <c r="A110" s="236"/>
      <c r="B110" s="195" t="str">
        <f>L_612</f>
        <v>612. Date of delivery</v>
      </c>
      <c r="C110" s="195"/>
      <c r="D110" s="195"/>
      <c r="E110" s="237"/>
      <c r="F110" s="238" t="str">
        <f>L_614</f>
        <v>614. Mode of delivery</v>
      </c>
      <c r="G110" s="239"/>
      <c r="H110" s="238" t="str">
        <f>L_622</f>
        <v>622. Mat.</v>
      </c>
      <c r="I110" s="237"/>
      <c r="J110" s="195" t="str">
        <f>L_624</f>
        <v>624. Weight</v>
      </c>
      <c r="K110" s="195"/>
      <c r="L110" s="195"/>
      <c r="M110" s="237"/>
      <c r="N110" s="238" t="str">
        <f>L_625</f>
        <v>625. Units</v>
      </c>
      <c r="O110" s="237"/>
      <c r="P110" s="195" t="str">
        <f>L_626</f>
        <v>626. Fissile comp. U/P</v>
      </c>
      <c r="Q110" s="195"/>
      <c r="R110" s="195"/>
      <c r="S110" s="195"/>
      <c r="T110" s="195"/>
      <c r="U110" s="195"/>
      <c r="V110" s="195"/>
      <c r="W110" s="240"/>
      <c r="X110" s="240"/>
      <c r="Y110" s="239"/>
      <c r="Z110" s="238" t="str">
        <f>L_627</f>
        <v>627. Units</v>
      </c>
      <c r="AA110" s="233"/>
      <c r="AC110" s="23"/>
      <c r="AE110" s="37"/>
      <c r="AF110" s="37"/>
      <c r="AG110" s="37"/>
      <c r="AH110" s="37"/>
      <c r="AI110" s="37"/>
      <c r="AK110" s="37"/>
      <c r="AM110" s="241"/>
      <c r="AN110" s="242" t="str">
        <f>L_612</f>
        <v>612. Date of delivery</v>
      </c>
      <c r="AO110" s="229"/>
      <c r="AP110" s="238" t="str">
        <f>L_614</f>
        <v>614. Mode of delivery</v>
      </c>
      <c r="AQ110" s="243"/>
      <c r="AR110" s="238" t="str">
        <f>L_622</f>
        <v>622. Mat.</v>
      </c>
      <c r="AS110" s="243"/>
      <c r="AT110" s="195" t="str">
        <f>L_624</f>
        <v>624. Weight</v>
      </c>
      <c r="AU110" s="195"/>
      <c r="AV110" s="195"/>
      <c r="AW110" s="243"/>
      <c r="AX110" s="238" t="str">
        <f>L_625</f>
        <v>625. Units</v>
      </c>
      <c r="AY110" s="243"/>
      <c r="AZ110" s="195" t="str">
        <f>L_626</f>
        <v>626. Fissile comp. U/P</v>
      </c>
      <c r="BA110" s="195"/>
      <c r="BB110" s="195"/>
      <c r="BC110" s="195"/>
      <c r="BD110" s="195"/>
      <c r="BE110" s="229"/>
      <c r="BF110" s="238" t="str">
        <f>L_627</f>
        <v>627. Units</v>
      </c>
      <c r="BG110" s="230"/>
    </row>
    <row r="111" spans="1:59" s="10" customFormat="1" ht="3" customHeight="1" x14ac:dyDescent="0.15">
      <c r="A111" s="236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7"/>
      <c r="X111" s="237"/>
      <c r="Y111" s="237"/>
      <c r="Z111" s="237"/>
      <c r="AA111" s="233"/>
      <c r="AM111" s="228"/>
      <c r="AN111" s="229"/>
      <c r="AO111" s="229"/>
      <c r="AP111" s="229"/>
      <c r="AQ111" s="229"/>
      <c r="AR111" s="229"/>
      <c r="AS111" s="229"/>
      <c r="AT111" s="229"/>
      <c r="AU111" s="229"/>
      <c r="AV111" s="229"/>
      <c r="AW111" s="229"/>
      <c r="AX111" s="229"/>
      <c r="AY111" s="229"/>
      <c r="AZ111" s="229"/>
      <c r="BA111" s="229"/>
      <c r="BB111" s="229"/>
      <c r="BC111" s="229"/>
      <c r="BD111" s="229"/>
      <c r="BE111" s="229"/>
      <c r="BF111" s="229"/>
      <c r="BG111" s="230"/>
    </row>
    <row r="112" spans="1:59" s="10" customFormat="1" ht="9" customHeight="1" x14ac:dyDescent="0.15">
      <c r="A112" s="236"/>
      <c r="B112" s="83"/>
      <c r="C112" s="83"/>
      <c r="D112" s="83"/>
      <c r="E112" s="237"/>
      <c r="F112" s="166"/>
      <c r="G112" s="244"/>
      <c r="H112" s="105"/>
      <c r="I112" s="237"/>
      <c r="J112" s="107"/>
      <c r="K112" s="107"/>
      <c r="L112" s="107"/>
      <c r="M112" s="237"/>
      <c r="N112" s="105"/>
      <c r="O112" s="237"/>
      <c r="P112" s="107"/>
      <c r="Q112" s="107"/>
      <c r="R112" s="107"/>
      <c r="S112" s="107"/>
      <c r="T112" s="107"/>
      <c r="U112" s="107"/>
      <c r="V112" s="107"/>
      <c r="W112" s="107"/>
      <c r="X112" s="107"/>
      <c r="Y112" s="239"/>
      <c r="Z112" s="245"/>
      <c r="AA112" s="233"/>
      <c r="AC112" s="23"/>
      <c r="AD112" s="23"/>
      <c r="AE112" s="37"/>
      <c r="AF112" s="246"/>
      <c r="AG112" s="246"/>
      <c r="AH112" s="246"/>
      <c r="AI112" s="246"/>
      <c r="AJ112" s="39"/>
      <c r="AK112" s="37"/>
      <c r="AL112" s="37"/>
      <c r="AM112" s="241"/>
      <c r="AN112" s="105"/>
      <c r="AO112" s="243"/>
      <c r="AP112" s="105"/>
      <c r="AQ112" s="243"/>
      <c r="AR112" s="105"/>
      <c r="AS112" s="243"/>
      <c r="AT112" s="107"/>
      <c r="AU112" s="107"/>
      <c r="AV112" s="107"/>
      <c r="AW112" s="243"/>
      <c r="AX112" s="105"/>
      <c r="AY112" s="243"/>
      <c r="AZ112" s="107"/>
      <c r="BA112" s="107"/>
      <c r="BB112" s="107"/>
      <c r="BC112" s="107"/>
      <c r="BD112" s="107"/>
      <c r="BE112" s="229"/>
      <c r="BF112" s="166"/>
      <c r="BG112" s="230"/>
    </row>
    <row r="113" spans="1:59" s="10" customFormat="1" ht="3" customHeight="1" x14ac:dyDescent="0.15">
      <c r="A113" s="236"/>
      <c r="B113" s="247"/>
      <c r="C113" s="247"/>
      <c r="D113" s="24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237"/>
      <c r="X113" s="237"/>
      <c r="Y113" s="237"/>
      <c r="Z113" s="237"/>
      <c r="AA113" s="233"/>
      <c r="AM113" s="228"/>
      <c r="AN113" s="229"/>
      <c r="AO113" s="229"/>
      <c r="AP113" s="229"/>
      <c r="AQ113" s="229"/>
      <c r="AR113" s="229"/>
      <c r="AS113" s="229"/>
      <c r="AT113" s="229"/>
      <c r="AU113" s="229"/>
      <c r="AV113" s="229"/>
      <c r="AW113" s="229"/>
      <c r="AX113" s="229"/>
      <c r="AY113" s="229"/>
      <c r="AZ113" s="229"/>
      <c r="BA113" s="229"/>
      <c r="BB113" s="229"/>
      <c r="BC113" s="229"/>
      <c r="BD113" s="229"/>
      <c r="BE113" s="229"/>
      <c r="BF113" s="229"/>
      <c r="BG113" s="230"/>
    </row>
    <row r="114" spans="1:59" s="10" customFormat="1" ht="9" customHeight="1" x14ac:dyDescent="0.15">
      <c r="A114" s="236"/>
      <c r="B114" s="83"/>
      <c r="C114" s="83"/>
      <c r="D114" s="83"/>
      <c r="E114" s="237"/>
      <c r="F114" s="166"/>
      <c r="G114" s="244"/>
      <c r="H114" s="105"/>
      <c r="I114" s="237"/>
      <c r="J114" s="107"/>
      <c r="K114" s="107"/>
      <c r="L114" s="107"/>
      <c r="M114" s="237"/>
      <c r="N114" s="105"/>
      <c r="O114" s="237"/>
      <c r="P114" s="107"/>
      <c r="Q114" s="107"/>
      <c r="R114" s="107"/>
      <c r="S114" s="107"/>
      <c r="T114" s="107"/>
      <c r="U114" s="107"/>
      <c r="V114" s="107"/>
      <c r="W114" s="107"/>
      <c r="X114" s="107"/>
      <c r="Y114" s="239"/>
      <c r="Z114" s="245"/>
      <c r="AA114" s="233"/>
      <c r="AC114" s="23"/>
      <c r="AD114" s="23"/>
      <c r="AE114" s="37"/>
      <c r="AF114" s="246"/>
      <c r="AG114" s="246"/>
      <c r="AH114" s="246"/>
      <c r="AI114" s="246"/>
      <c r="AJ114" s="39"/>
      <c r="AK114" s="37"/>
      <c r="AL114" s="37"/>
      <c r="AM114" s="241"/>
      <c r="AN114" s="105"/>
      <c r="AO114" s="243"/>
      <c r="AP114" s="105"/>
      <c r="AQ114" s="243"/>
      <c r="AR114" s="105"/>
      <c r="AS114" s="243"/>
      <c r="AT114" s="107"/>
      <c r="AU114" s="107"/>
      <c r="AV114" s="107"/>
      <c r="AW114" s="243"/>
      <c r="AX114" s="105"/>
      <c r="AY114" s="243"/>
      <c r="AZ114" s="107"/>
      <c r="BA114" s="107"/>
      <c r="BB114" s="107"/>
      <c r="BC114" s="107"/>
      <c r="BD114" s="107"/>
      <c r="BE114" s="229"/>
      <c r="BF114" s="166"/>
      <c r="BG114" s="230"/>
    </row>
    <row r="115" spans="1:59" s="10" customFormat="1" ht="3" customHeight="1" x14ac:dyDescent="0.15">
      <c r="A115" s="236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  <c r="X115" s="237"/>
      <c r="Y115" s="237"/>
      <c r="Z115" s="237"/>
      <c r="AA115" s="233"/>
      <c r="AM115" s="228"/>
      <c r="AN115" s="229"/>
      <c r="AO115" s="229"/>
      <c r="AP115" s="229"/>
      <c r="AQ115" s="229"/>
      <c r="AR115" s="229"/>
      <c r="AS115" s="229"/>
      <c r="AT115" s="229"/>
      <c r="AU115" s="229"/>
      <c r="AV115" s="229"/>
      <c r="AW115" s="229"/>
      <c r="AX115" s="229"/>
      <c r="AY115" s="229"/>
      <c r="AZ115" s="229"/>
      <c r="BA115" s="229"/>
      <c r="BB115" s="229"/>
      <c r="BC115" s="229"/>
      <c r="BD115" s="229"/>
      <c r="BE115" s="229"/>
      <c r="BF115" s="229"/>
      <c r="BG115" s="230"/>
    </row>
    <row r="116" spans="1:59" s="10" customFormat="1" ht="9" customHeight="1" x14ac:dyDescent="0.15">
      <c r="A116" s="236"/>
      <c r="B116" s="83"/>
      <c r="C116" s="83"/>
      <c r="D116" s="83"/>
      <c r="E116" s="237"/>
      <c r="F116" s="166"/>
      <c r="G116" s="244"/>
      <c r="H116" s="105"/>
      <c r="I116" s="237"/>
      <c r="J116" s="107"/>
      <c r="K116" s="107"/>
      <c r="L116" s="107"/>
      <c r="M116" s="237"/>
      <c r="N116" s="105"/>
      <c r="O116" s="237"/>
      <c r="P116" s="107"/>
      <c r="Q116" s="107"/>
      <c r="R116" s="107"/>
      <c r="S116" s="107"/>
      <c r="T116" s="107"/>
      <c r="U116" s="107"/>
      <c r="V116" s="107"/>
      <c r="W116" s="107"/>
      <c r="X116" s="107"/>
      <c r="Y116" s="239"/>
      <c r="Z116" s="245"/>
      <c r="AA116" s="233"/>
      <c r="AC116" s="23"/>
      <c r="AD116" s="23"/>
      <c r="AE116" s="37"/>
      <c r="AF116" s="246"/>
      <c r="AG116" s="246"/>
      <c r="AH116" s="246"/>
      <c r="AI116" s="246"/>
      <c r="AJ116" s="39"/>
      <c r="AK116" s="37"/>
      <c r="AL116" s="37"/>
      <c r="AM116" s="241"/>
      <c r="AN116" s="105"/>
      <c r="AO116" s="243"/>
      <c r="AP116" s="105"/>
      <c r="AQ116" s="243"/>
      <c r="AR116" s="105"/>
      <c r="AS116" s="243"/>
      <c r="AT116" s="107"/>
      <c r="AU116" s="107"/>
      <c r="AV116" s="107"/>
      <c r="AW116" s="243"/>
      <c r="AX116" s="105"/>
      <c r="AY116" s="243"/>
      <c r="AZ116" s="107"/>
      <c r="BA116" s="107"/>
      <c r="BB116" s="107"/>
      <c r="BC116" s="107"/>
      <c r="BD116" s="107"/>
      <c r="BE116" s="229"/>
      <c r="BF116" s="166"/>
      <c r="BG116" s="230"/>
    </row>
    <row r="117" spans="1:59" s="10" customFormat="1" ht="3" customHeight="1" x14ac:dyDescent="0.15">
      <c r="A117" s="236"/>
      <c r="B117" s="237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237"/>
      <c r="X117" s="237"/>
      <c r="Y117" s="237"/>
      <c r="Z117" s="237"/>
      <c r="AA117" s="233"/>
      <c r="AM117" s="228"/>
      <c r="AN117" s="229"/>
      <c r="AO117" s="229"/>
      <c r="AP117" s="229"/>
      <c r="AQ117" s="229"/>
      <c r="AR117" s="229"/>
      <c r="AS117" s="229"/>
      <c r="AT117" s="229"/>
      <c r="AU117" s="229"/>
      <c r="AV117" s="229"/>
      <c r="AW117" s="229"/>
      <c r="AX117" s="229"/>
      <c r="AY117" s="229"/>
      <c r="AZ117" s="229"/>
      <c r="BA117" s="229"/>
      <c r="BB117" s="229"/>
      <c r="BC117" s="229"/>
      <c r="BD117" s="229"/>
      <c r="BE117" s="229"/>
      <c r="BF117" s="229"/>
      <c r="BG117" s="230"/>
    </row>
    <row r="118" spans="1:59" s="10" customFormat="1" ht="9" customHeight="1" x14ac:dyDescent="0.15">
      <c r="A118" s="236"/>
      <c r="B118" s="83"/>
      <c r="C118" s="83"/>
      <c r="D118" s="83"/>
      <c r="E118" s="237"/>
      <c r="F118" s="166"/>
      <c r="G118" s="244"/>
      <c r="H118" s="105"/>
      <c r="I118" s="237"/>
      <c r="J118" s="107"/>
      <c r="K118" s="107"/>
      <c r="L118" s="107"/>
      <c r="M118" s="237"/>
      <c r="N118" s="105"/>
      <c r="O118" s="237"/>
      <c r="P118" s="107"/>
      <c r="Q118" s="107"/>
      <c r="R118" s="107"/>
      <c r="S118" s="107"/>
      <c r="T118" s="107"/>
      <c r="U118" s="107"/>
      <c r="V118" s="107"/>
      <c r="W118" s="107"/>
      <c r="X118" s="107"/>
      <c r="Y118" s="239"/>
      <c r="Z118" s="245"/>
      <c r="AA118" s="233"/>
      <c r="AC118" s="23"/>
      <c r="AD118" s="23"/>
      <c r="AE118" s="37"/>
      <c r="AF118" s="246"/>
      <c r="AG118" s="246"/>
      <c r="AH118" s="246"/>
      <c r="AI118" s="246"/>
      <c r="AJ118" s="39"/>
      <c r="AK118" s="37"/>
      <c r="AL118" s="37"/>
      <c r="AM118" s="241"/>
      <c r="AN118" s="105"/>
      <c r="AO118" s="243"/>
      <c r="AP118" s="105"/>
      <c r="AQ118" s="243"/>
      <c r="AR118" s="105"/>
      <c r="AS118" s="243"/>
      <c r="AT118" s="107"/>
      <c r="AU118" s="107"/>
      <c r="AV118" s="107"/>
      <c r="AW118" s="243"/>
      <c r="AX118" s="105"/>
      <c r="AY118" s="243"/>
      <c r="AZ118" s="107"/>
      <c r="BA118" s="107"/>
      <c r="BB118" s="107"/>
      <c r="BC118" s="107"/>
      <c r="BD118" s="107"/>
      <c r="BE118" s="229"/>
      <c r="BF118" s="166"/>
      <c r="BG118" s="230"/>
    </row>
    <row r="119" spans="1:59" s="10" customFormat="1" ht="3" customHeight="1" x14ac:dyDescent="0.15">
      <c r="A119" s="236"/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V119" s="237"/>
      <c r="W119" s="237"/>
      <c r="X119" s="237"/>
      <c r="Y119" s="237"/>
      <c r="Z119" s="237"/>
      <c r="AA119" s="233"/>
      <c r="AM119" s="228"/>
      <c r="AN119" s="229"/>
      <c r="AO119" s="229"/>
      <c r="AP119" s="229"/>
      <c r="AQ119" s="229"/>
      <c r="AR119" s="229"/>
      <c r="AS119" s="229"/>
      <c r="AT119" s="229"/>
      <c r="AU119" s="229"/>
      <c r="AV119" s="229"/>
      <c r="AW119" s="229"/>
      <c r="AX119" s="229"/>
      <c r="AY119" s="229"/>
      <c r="AZ119" s="229"/>
      <c r="BA119" s="229"/>
      <c r="BB119" s="229"/>
      <c r="BC119" s="229"/>
      <c r="BD119" s="229"/>
      <c r="BE119" s="229"/>
      <c r="BF119" s="229"/>
      <c r="BG119" s="230"/>
    </row>
    <row r="120" spans="1:59" s="10" customFormat="1" ht="9" customHeight="1" x14ac:dyDescent="0.15">
      <c r="A120" s="236"/>
      <c r="B120" s="83"/>
      <c r="C120" s="83"/>
      <c r="D120" s="83"/>
      <c r="E120" s="237"/>
      <c r="F120" s="166"/>
      <c r="G120" s="244"/>
      <c r="H120" s="105"/>
      <c r="I120" s="237"/>
      <c r="J120" s="107"/>
      <c r="K120" s="107"/>
      <c r="L120" s="107"/>
      <c r="M120" s="237"/>
      <c r="N120" s="105"/>
      <c r="O120" s="237"/>
      <c r="P120" s="107"/>
      <c r="Q120" s="107"/>
      <c r="R120" s="107"/>
      <c r="S120" s="107"/>
      <c r="T120" s="107"/>
      <c r="U120" s="107"/>
      <c r="V120" s="107"/>
      <c r="W120" s="107"/>
      <c r="X120" s="107"/>
      <c r="Y120" s="239"/>
      <c r="Z120" s="245"/>
      <c r="AA120" s="23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48"/>
      <c r="AN120" s="105"/>
      <c r="AO120" s="243"/>
      <c r="AP120" s="105"/>
      <c r="AQ120" s="243"/>
      <c r="AR120" s="105"/>
      <c r="AS120" s="243"/>
      <c r="AT120" s="107"/>
      <c r="AU120" s="107"/>
      <c r="AV120" s="107"/>
      <c r="AW120" s="243"/>
      <c r="AX120" s="105"/>
      <c r="AY120" s="243"/>
      <c r="AZ120" s="107"/>
      <c r="BA120" s="107"/>
      <c r="BB120" s="107"/>
      <c r="BC120" s="107"/>
      <c r="BD120" s="107"/>
      <c r="BE120" s="229"/>
      <c r="BF120" s="166"/>
      <c r="BG120" s="230"/>
    </row>
    <row r="121" spans="1:59" s="10" customFormat="1" ht="3" customHeight="1" thickBot="1" x14ac:dyDescent="0.2">
      <c r="A121" s="249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1"/>
      <c r="AM121" s="252"/>
      <c r="AN121" s="253"/>
      <c r="AO121" s="253"/>
      <c r="AP121" s="253"/>
      <c r="AQ121" s="253"/>
      <c r="AR121" s="253"/>
      <c r="AS121" s="253"/>
      <c r="AT121" s="253"/>
      <c r="AU121" s="253"/>
      <c r="AV121" s="253"/>
      <c r="AW121" s="253"/>
      <c r="AX121" s="253"/>
      <c r="AY121" s="253"/>
      <c r="AZ121" s="253"/>
      <c r="BA121" s="253"/>
      <c r="BB121" s="253"/>
      <c r="BC121" s="253"/>
      <c r="BD121" s="253"/>
      <c r="BE121" s="253"/>
      <c r="BF121" s="253"/>
      <c r="BG121" s="254"/>
    </row>
    <row r="122" spans="1:59" ht="9.6" thickTop="1" thickBot="1" x14ac:dyDescent="0.2"/>
    <row r="123" spans="1:59" ht="19.8" customHeight="1" thickTop="1" x14ac:dyDescent="0.3">
      <c r="A123" s="255" t="str">
        <f>L_600</f>
        <v>600. DELIVERIES (FROM/TO)</v>
      </c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7"/>
      <c r="AK123" s="10"/>
      <c r="AL123" s="221"/>
      <c r="AM123" s="221"/>
      <c r="AN123" s="221"/>
      <c r="AO123" s="221"/>
      <c r="AP123" s="221"/>
      <c r="AQ123" s="221"/>
      <c r="AR123" s="221"/>
      <c r="AS123" s="258" t="str">
        <f>L_653</f>
        <v>653. Separative Work Units (SWUs)</v>
      </c>
      <c r="AT123" s="259"/>
      <c r="AU123" s="259"/>
      <c r="AV123" s="259"/>
      <c r="AW123" s="259"/>
      <c r="AX123" s="259"/>
      <c r="AY123" s="259"/>
      <c r="AZ123" s="259"/>
      <c r="BA123" s="259"/>
      <c r="BB123" s="259"/>
      <c r="BC123" s="259"/>
      <c r="BD123" s="259"/>
      <c r="BE123" s="259"/>
      <c r="BF123" s="259"/>
      <c r="BG123" s="260"/>
    </row>
    <row r="124" spans="1:59" ht="3" customHeight="1" x14ac:dyDescent="0.15">
      <c r="A124" s="261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3"/>
      <c r="AK124" s="10"/>
      <c r="AL124" s="10"/>
      <c r="AM124" s="10"/>
      <c r="AN124" s="10"/>
      <c r="AO124" s="10"/>
      <c r="AP124" s="10"/>
      <c r="AQ124" s="10"/>
      <c r="AR124" s="10"/>
      <c r="AS124" s="264"/>
      <c r="AT124" s="265"/>
      <c r="AU124" s="265"/>
      <c r="AV124" s="265"/>
      <c r="AW124" s="265"/>
      <c r="AX124" s="265"/>
      <c r="AY124" s="265"/>
      <c r="AZ124" s="265"/>
      <c r="BA124" s="265"/>
      <c r="BB124" s="265"/>
      <c r="BC124" s="265"/>
      <c r="BD124" s="265"/>
      <c r="BE124" s="265"/>
      <c r="BF124" s="265"/>
      <c r="BG124" s="266"/>
    </row>
    <row r="125" spans="1:59" ht="10.8" customHeight="1" x14ac:dyDescent="0.15">
      <c r="A125" s="267"/>
      <c r="B125" s="268" t="str">
        <f>L_633</f>
        <v>633. Tails (Residues retained or returned)</v>
      </c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269"/>
      <c r="AK125" s="234"/>
      <c r="AL125" s="10"/>
      <c r="AM125" s="10"/>
      <c r="AN125" s="10"/>
      <c r="AO125" s="10"/>
      <c r="AP125" s="10"/>
      <c r="AQ125" s="234"/>
      <c r="AR125" s="10"/>
      <c r="AS125" s="264"/>
      <c r="AT125" s="265"/>
      <c r="AU125" s="265"/>
      <c r="AV125" s="265"/>
      <c r="AW125" s="265"/>
      <c r="AX125" s="265"/>
      <c r="AY125" s="265"/>
      <c r="AZ125" s="265"/>
      <c r="BA125" s="265"/>
      <c r="BB125" s="265"/>
      <c r="BC125" s="265"/>
      <c r="BD125" s="265"/>
      <c r="BE125" s="265"/>
      <c r="BF125" s="265"/>
      <c r="BG125" s="266"/>
    </row>
    <row r="126" spans="1:59" ht="3" customHeight="1" x14ac:dyDescent="0.15">
      <c r="A126" s="270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269"/>
      <c r="AK126" s="10"/>
      <c r="AL126" s="10"/>
      <c r="AM126" s="10"/>
      <c r="AN126" s="10"/>
      <c r="AO126" s="10"/>
      <c r="AP126" s="10"/>
      <c r="AQ126" s="10"/>
      <c r="AR126" s="10"/>
      <c r="AS126" s="159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1"/>
    </row>
    <row r="127" spans="1:59" ht="31.2" customHeight="1" x14ac:dyDescent="0.15">
      <c r="A127" s="270"/>
      <c r="B127" s="195" t="str">
        <f>L_612</f>
        <v>612. Date of delivery</v>
      </c>
      <c r="C127" s="195"/>
      <c r="D127" s="195"/>
      <c r="E127" s="66"/>
      <c r="F127" s="238" t="str">
        <f>L_614</f>
        <v>614. Mode of delivery</v>
      </c>
      <c r="G127" s="271"/>
      <c r="H127" s="238" t="str">
        <f>L_622</f>
        <v>622. Mat.</v>
      </c>
      <c r="I127" s="66"/>
      <c r="J127" s="272" t="str">
        <f>L_634</f>
        <v>634. Kept ?</v>
      </c>
      <c r="K127" s="271"/>
      <c r="L127" s="195" t="str">
        <f>L_624</f>
        <v>624. Weight</v>
      </c>
      <c r="M127" s="195"/>
      <c r="N127" s="195"/>
      <c r="O127" s="66"/>
      <c r="P127" s="238" t="str">
        <f>L_625</f>
        <v>625. Units</v>
      </c>
      <c r="Q127" s="271"/>
      <c r="R127" s="195" t="str">
        <f>L_626</f>
        <v>626. Fissile comp. U/P</v>
      </c>
      <c r="S127" s="195"/>
      <c r="T127" s="195"/>
      <c r="U127" s="195"/>
      <c r="V127" s="195"/>
      <c r="W127" s="240"/>
      <c r="X127" s="240"/>
      <c r="Y127" s="271"/>
      <c r="Z127" s="238" t="str">
        <f>L_627</f>
        <v>627. Units</v>
      </c>
      <c r="AA127" s="269"/>
      <c r="AK127" s="37"/>
      <c r="AL127" s="10"/>
      <c r="AM127" s="37"/>
      <c r="AN127" s="37"/>
      <c r="AO127" s="37"/>
      <c r="AP127" s="37"/>
      <c r="AQ127" s="37"/>
      <c r="AR127" s="10"/>
      <c r="AS127" s="165"/>
      <c r="AT127" s="242" t="str">
        <f>L_651</f>
        <v>651. Year eff.</v>
      </c>
      <c r="AU127" s="162"/>
      <c r="AV127" s="195" t="str">
        <f>L_656</f>
        <v>656. Qty. used</v>
      </c>
      <c r="AW127" s="195"/>
      <c r="AX127" s="195"/>
      <c r="AY127" s="195"/>
      <c r="AZ127" s="195"/>
      <c r="BA127" s="195"/>
      <c r="BB127" s="195"/>
      <c r="BC127" s="162"/>
      <c r="BD127" s="195" t="str">
        <f>L_658</f>
        <v>658. Units</v>
      </c>
      <c r="BE127" s="195"/>
      <c r="BF127" s="195"/>
      <c r="BG127" s="161"/>
    </row>
    <row r="128" spans="1:59" ht="3" customHeight="1" x14ac:dyDescent="0.15">
      <c r="A128" s="270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269"/>
      <c r="AK128" s="10"/>
      <c r="AL128" s="10"/>
      <c r="AM128" s="10"/>
      <c r="AN128" s="10"/>
      <c r="AO128" s="10"/>
      <c r="AP128" s="10"/>
      <c r="AQ128" s="10"/>
      <c r="AR128" s="10"/>
      <c r="AS128" s="159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1"/>
    </row>
    <row r="129" spans="1:59" ht="8.4" customHeight="1" x14ac:dyDescent="0.15">
      <c r="A129" s="270"/>
      <c r="B129" s="83"/>
      <c r="C129" s="83"/>
      <c r="D129" s="83"/>
      <c r="E129" s="66"/>
      <c r="F129" s="166"/>
      <c r="G129" s="273"/>
      <c r="H129" s="105"/>
      <c r="I129" s="66"/>
      <c r="J129" s="105"/>
      <c r="K129" s="271"/>
      <c r="L129" s="107"/>
      <c r="M129" s="107"/>
      <c r="N129" s="107"/>
      <c r="O129" s="66"/>
      <c r="P129" s="105"/>
      <c r="Q129" s="271"/>
      <c r="R129" s="107"/>
      <c r="S129" s="107"/>
      <c r="T129" s="107"/>
      <c r="U129" s="107"/>
      <c r="V129" s="107"/>
      <c r="W129" s="107"/>
      <c r="X129" s="107"/>
      <c r="Y129" s="271"/>
      <c r="Z129" s="245"/>
      <c r="AA129" s="269"/>
      <c r="AK129" s="37"/>
      <c r="AL129" s="246"/>
      <c r="AM129" s="246"/>
      <c r="AN129" s="246"/>
      <c r="AO129" s="246"/>
      <c r="AP129" s="246"/>
      <c r="AQ129" s="39"/>
      <c r="AR129" s="37"/>
      <c r="AS129" s="165"/>
      <c r="AT129" s="105"/>
      <c r="AU129" s="162"/>
      <c r="AV129" s="107"/>
      <c r="AW129" s="107"/>
      <c r="AX129" s="107"/>
      <c r="AY129" s="107"/>
      <c r="AZ129" s="107"/>
      <c r="BA129" s="107"/>
      <c r="BB129" s="107"/>
      <c r="BC129" s="162"/>
      <c r="BD129" s="107"/>
      <c r="BE129" s="107"/>
      <c r="BF129" s="107"/>
      <c r="BG129" s="161"/>
    </row>
    <row r="130" spans="1:59" ht="3" customHeight="1" x14ac:dyDescent="0.15">
      <c r="A130" s="270"/>
      <c r="B130" s="274"/>
      <c r="C130" s="274"/>
      <c r="D130" s="274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269"/>
      <c r="AK130" s="10"/>
      <c r="AL130" s="10"/>
      <c r="AM130" s="10"/>
      <c r="AN130" s="10"/>
      <c r="AO130" s="10"/>
      <c r="AP130" s="10"/>
      <c r="AQ130" s="10"/>
      <c r="AR130" s="10"/>
      <c r="AS130" s="159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1"/>
    </row>
    <row r="131" spans="1:59" ht="8.4" customHeight="1" x14ac:dyDescent="0.15">
      <c r="A131" s="270"/>
      <c r="B131" s="83"/>
      <c r="C131" s="83"/>
      <c r="D131" s="83"/>
      <c r="E131" s="66"/>
      <c r="F131" s="166"/>
      <c r="G131" s="273"/>
      <c r="H131" s="105"/>
      <c r="I131" s="66"/>
      <c r="J131" s="105"/>
      <c r="K131" s="271"/>
      <c r="L131" s="107"/>
      <c r="M131" s="107"/>
      <c r="N131" s="107"/>
      <c r="O131" s="66"/>
      <c r="P131" s="105"/>
      <c r="Q131" s="271"/>
      <c r="R131" s="107"/>
      <c r="S131" s="107"/>
      <c r="T131" s="107"/>
      <c r="U131" s="107"/>
      <c r="V131" s="107"/>
      <c r="W131" s="107"/>
      <c r="X131" s="107"/>
      <c r="Y131" s="271"/>
      <c r="Z131" s="245"/>
      <c r="AA131" s="269"/>
      <c r="AK131" s="37"/>
      <c r="AL131" s="246"/>
      <c r="AM131" s="246"/>
      <c r="AN131" s="246"/>
      <c r="AO131" s="246"/>
      <c r="AP131" s="246"/>
      <c r="AQ131" s="39"/>
      <c r="AR131" s="37"/>
      <c r="AS131" s="165"/>
      <c r="AT131" s="105"/>
      <c r="AU131" s="162"/>
      <c r="AV131" s="107"/>
      <c r="AW131" s="107"/>
      <c r="AX131" s="107"/>
      <c r="AY131" s="107"/>
      <c r="AZ131" s="107"/>
      <c r="BA131" s="107"/>
      <c r="BB131" s="107"/>
      <c r="BC131" s="162"/>
      <c r="BD131" s="107"/>
      <c r="BE131" s="107"/>
      <c r="BF131" s="107"/>
      <c r="BG131" s="161"/>
    </row>
    <row r="132" spans="1:59" ht="3" customHeight="1" x14ac:dyDescent="0.15">
      <c r="A132" s="270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269"/>
      <c r="AK132" s="10"/>
      <c r="AL132" s="10"/>
      <c r="AM132" s="10"/>
      <c r="AN132" s="10"/>
      <c r="AO132" s="10"/>
      <c r="AP132" s="10"/>
      <c r="AQ132" s="10"/>
      <c r="AR132" s="10"/>
      <c r="AS132" s="159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1"/>
    </row>
    <row r="133" spans="1:59" ht="8.4" customHeight="1" x14ac:dyDescent="0.15">
      <c r="A133" s="270"/>
      <c r="B133" s="83"/>
      <c r="C133" s="83"/>
      <c r="D133" s="83"/>
      <c r="E133" s="66"/>
      <c r="F133" s="166"/>
      <c r="G133" s="273"/>
      <c r="H133" s="105"/>
      <c r="I133" s="66"/>
      <c r="J133" s="105"/>
      <c r="K133" s="271"/>
      <c r="L133" s="107"/>
      <c r="M133" s="107"/>
      <c r="N133" s="107"/>
      <c r="O133" s="66"/>
      <c r="P133" s="105"/>
      <c r="Q133" s="271"/>
      <c r="R133" s="107"/>
      <c r="S133" s="107"/>
      <c r="T133" s="107"/>
      <c r="U133" s="107"/>
      <c r="V133" s="107"/>
      <c r="W133" s="107"/>
      <c r="X133" s="107"/>
      <c r="Y133" s="271"/>
      <c r="Z133" s="245"/>
      <c r="AA133" s="269"/>
      <c r="AK133" s="37"/>
      <c r="AL133" s="246"/>
      <c r="AM133" s="246"/>
      <c r="AN133" s="246"/>
      <c r="AO133" s="246"/>
      <c r="AP133" s="246"/>
      <c r="AQ133" s="39"/>
      <c r="AR133" s="37"/>
      <c r="AS133" s="165"/>
      <c r="AT133" s="105"/>
      <c r="AU133" s="162"/>
      <c r="AV133" s="107"/>
      <c r="AW133" s="107"/>
      <c r="AX133" s="107"/>
      <c r="AY133" s="107"/>
      <c r="AZ133" s="107"/>
      <c r="BA133" s="107"/>
      <c r="BB133" s="107"/>
      <c r="BC133" s="162"/>
      <c r="BD133" s="107"/>
      <c r="BE133" s="107"/>
      <c r="BF133" s="107"/>
      <c r="BG133" s="161"/>
    </row>
    <row r="134" spans="1:59" ht="3" customHeight="1" x14ac:dyDescent="0.15">
      <c r="A134" s="270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269"/>
      <c r="AK134" s="10"/>
      <c r="AL134" s="10"/>
      <c r="AM134" s="10"/>
      <c r="AN134" s="10"/>
      <c r="AO134" s="10"/>
      <c r="AP134" s="10"/>
      <c r="AQ134" s="10"/>
      <c r="AR134" s="10"/>
      <c r="AS134" s="159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1"/>
    </row>
    <row r="135" spans="1:59" x14ac:dyDescent="0.15">
      <c r="A135" s="270"/>
      <c r="B135" s="83"/>
      <c r="C135" s="83"/>
      <c r="D135" s="83"/>
      <c r="E135" s="66"/>
      <c r="F135" s="166"/>
      <c r="G135" s="273"/>
      <c r="H135" s="105"/>
      <c r="I135" s="66"/>
      <c r="J135" s="105"/>
      <c r="K135" s="271"/>
      <c r="L135" s="107"/>
      <c r="M135" s="107"/>
      <c r="N135" s="107"/>
      <c r="O135" s="66"/>
      <c r="P135" s="105"/>
      <c r="Q135" s="271"/>
      <c r="R135" s="107"/>
      <c r="S135" s="107"/>
      <c r="T135" s="107"/>
      <c r="U135" s="107"/>
      <c r="V135" s="107"/>
      <c r="W135" s="107"/>
      <c r="X135" s="107"/>
      <c r="Y135" s="271"/>
      <c r="Z135" s="245"/>
      <c r="AA135" s="269"/>
      <c r="AK135" s="37"/>
      <c r="AL135" s="246"/>
      <c r="AM135" s="246"/>
      <c r="AN135" s="246"/>
      <c r="AO135" s="246"/>
      <c r="AP135" s="246"/>
      <c r="AQ135" s="39"/>
      <c r="AR135" s="37"/>
      <c r="AS135" s="165"/>
      <c r="AT135" s="105"/>
      <c r="AU135" s="162"/>
      <c r="AV135" s="107"/>
      <c r="AW135" s="107"/>
      <c r="AX135" s="107"/>
      <c r="AY135" s="107"/>
      <c r="AZ135" s="107"/>
      <c r="BA135" s="107"/>
      <c r="BB135" s="107"/>
      <c r="BC135" s="162"/>
      <c r="BD135" s="107"/>
      <c r="BE135" s="107"/>
      <c r="BF135" s="107"/>
      <c r="BG135" s="161"/>
    </row>
    <row r="136" spans="1:59" ht="3" customHeight="1" thickBot="1" x14ac:dyDescent="0.2">
      <c r="A136" s="270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269"/>
      <c r="AK136" s="10"/>
      <c r="AL136" s="10"/>
      <c r="AM136" s="10"/>
      <c r="AN136" s="10"/>
      <c r="AO136" s="10"/>
      <c r="AP136" s="10"/>
      <c r="AQ136" s="10"/>
      <c r="AR136" s="10"/>
      <c r="AS136" s="168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70"/>
    </row>
    <row r="137" spans="1:59" ht="9" thickTop="1" x14ac:dyDescent="0.15">
      <c r="A137" s="270"/>
      <c r="B137" s="83"/>
      <c r="C137" s="83"/>
      <c r="D137" s="83"/>
      <c r="E137" s="66"/>
      <c r="F137" s="166"/>
      <c r="G137" s="273"/>
      <c r="H137" s="105"/>
      <c r="I137" s="66"/>
      <c r="J137" s="105"/>
      <c r="K137" s="271"/>
      <c r="L137" s="107"/>
      <c r="M137" s="107"/>
      <c r="N137" s="107"/>
      <c r="O137" s="66"/>
      <c r="P137" s="105"/>
      <c r="Q137" s="271"/>
      <c r="R137" s="107"/>
      <c r="S137" s="107"/>
      <c r="T137" s="107"/>
      <c r="U137" s="107"/>
      <c r="V137" s="107"/>
      <c r="W137" s="107"/>
      <c r="X137" s="107"/>
      <c r="Y137" s="271"/>
      <c r="Z137" s="245"/>
      <c r="AA137" s="269"/>
    </row>
    <row r="138" spans="1:59" ht="3" customHeight="1" thickBot="1" x14ac:dyDescent="0.2">
      <c r="A138" s="275"/>
      <c r="B138" s="276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7"/>
    </row>
    <row r="139" spans="1:59" ht="9" thickTop="1" x14ac:dyDescent="0.15"/>
    <row r="140" spans="1:59" s="10" customFormat="1" ht="3" customHeight="1" thickBot="1" x14ac:dyDescent="0.2"/>
    <row r="141" spans="1:59" ht="13.8" customHeight="1" thickTop="1" x14ac:dyDescent="0.3">
      <c r="A141" s="154" t="str">
        <f>L_800</f>
        <v>800. OTHER INFORMATION</v>
      </c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5"/>
      <c r="AZ141" s="155"/>
      <c r="BA141" s="155"/>
      <c r="BB141" s="155"/>
      <c r="BC141" s="155"/>
      <c r="BD141" s="155"/>
      <c r="BE141" s="155"/>
      <c r="BF141" s="155"/>
      <c r="BG141" s="156"/>
    </row>
    <row r="142" spans="1:59" ht="3" customHeight="1" x14ac:dyDescent="0.15">
      <c r="A142" s="157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158"/>
    </row>
    <row r="143" spans="1:59" ht="9" customHeight="1" x14ac:dyDescent="0.15">
      <c r="A143" s="157"/>
      <c r="B143" s="278" t="str">
        <f>L_820</f>
        <v>820. Applicable provisions of (Euratom) treaty</v>
      </c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49"/>
      <c r="N143" s="174" t="str">
        <f>L_830</f>
        <v>830. Co-op. agreement(s) applicable</v>
      </c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49"/>
      <c r="AD143" s="51" t="str">
        <f>L_850</f>
        <v>850. Specific clauses</v>
      </c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49"/>
      <c r="AP143" s="49"/>
      <c r="AQ143" s="49"/>
      <c r="AR143" s="175" t="str">
        <f>L_860</f>
        <v>860. Other contractual clauses</v>
      </c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6"/>
    </row>
    <row r="144" spans="1:59" ht="3" customHeight="1" x14ac:dyDescent="0.15">
      <c r="A144" s="157"/>
      <c r="B144" s="177"/>
      <c r="C144" s="177"/>
      <c r="D144" s="178"/>
      <c r="E144" s="49"/>
      <c r="F144" s="49"/>
      <c r="G144" s="49"/>
      <c r="H144" s="49"/>
      <c r="I144" s="49"/>
      <c r="J144" s="178"/>
      <c r="K144" s="49"/>
      <c r="L144" s="49"/>
      <c r="M144" s="49"/>
      <c r="N144" s="49"/>
      <c r="O144" s="49"/>
      <c r="P144" s="49"/>
      <c r="Q144" s="49"/>
      <c r="R144" s="49"/>
      <c r="S144" s="49"/>
      <c r="T144" s="178"/>
      <c r="U144" s="178"/>
      <c r="V144" s="178"/>
      <c r="W144" s="178"/>
      <c r="X144" s="178"/>
      <c r="Y144" s="178"/>
      <c r="Z144" s="49"/>
      <c r="AA144" s="49"/>
      <c r="AB144" s="49"/>
      <c r="AC144" s="49"/>
      <c r="AD144" s="178"/>
      <c r="AE144" s="49"/>
      <c r="AF144" s="49"/>
      <c r="AG144" s="49"/>
      <c r="AH144" s="49"/>
      <c r="AI144" s="179"/>
      <c r="AJ144" s="49"/>
      <c r="AK144" s="178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178"/>
      <c r="AX144" s="49"/>
      <c r="AY144" s="49"/>
      <c r="AZ144" s="49"/>
      <c r="BA144" s="178"/>
      <c r="BB144" s="178"/>
      <c r="BC144" s="178"/>
      <c r="BD144" s="178"/>
      <c r="BE144" s="178"/>
      <c r="BF144" s="178"/>
      <c r="BG144" s="176"/>
    </row>
    <row r="145" spans="1:59" ht="9" customHeight="1" x14ac:dyDescent="0.15">
      <c r="A145" s="157"/>
      <c r="B145" s="279"/>
      <c r="C145" s="177"/>
      <c r="D145" s="183" t="str">
        <f>L_821</f>
        <v>821. Art. 75a</v>
      </c>
      <c r="E145" s="183"/>
      <c r="F145" s="183"/>
      <c r="G145" s="49"/>
      <c r="H145" s="49"/>
      <c r="I145" s="49"/>
      <c r="J145" s="279"/>
      <c r="K145" s="49"/>
      <c r="L145" s="280" t="str">
        <f>L_823</f>
        <v>823. Art. 75c</v>
      </c>
      <c r="M145" s="49"/>
      <c r="N145" s="279"/>
      <c r="O145" s="49"/>
      <c r="P145" s="180" t="str">
        <f>L_831</f>
        <v>831. US</v>
      </c>
      <c r="Q145" s="180"/>
      <c r="R145" s="180"/>
      <c r="S145" s="49"/>
      <c r="T145" s="279"/>
      <c r="U145" s="49"/>
      <c r="V145" s="180" t="str">
        <f>L_833</f>
        <v>833. AU</v>
      </c>
      <c r="W145" s="180"/>
      <c r="X145" s="180"/>
      <c r="Y145" s="180"/>
      <c r="Z145" s="180"/>
      <c r="AA145" s="49"/>
      <c r="AB145" s="49"/>
      <c r="AC145" s="49"/>
      <c r="AD145" s="166"/>
      <c r="AE145" s="49"/>
      <c r="AF145" s="57" t="str">
        <f>+L_851</f>
        <v>851. Contains prov. relating to supply?</v>
      </c>
      <c r="AG145" s="57"/>
      <c r="AH145" s="57"/>
      <c r="AI145" s="57"/>
      <c r="AJ145" s="57"/>
      <c r="AK145" s="57"/>
      <c r="AL145" s="57"/>
      <c r="AM145" s="57"/>
      <c r="AN145" s="57"/>
      <c r="AO145" s="49"/>
      <c r="AP145" s="49"/>
      <c r="AQ145" s="49"/>
      <c r="AR145" s="166"/>
      <c r="AS145" s="49"/>
      <c r="AT145" s="60" t="str">
        <f>L_862</f>
        <v>862. Safeg. clause</v>
      </c>
      <c r="AU145" s="60"/>
      <c r="AV145" s="60"/>
      <c r="AW145" s="178"/>
      <c r="AX145" s="181"/>
      <c r="AY145" s="181"/>
      <c r="AZ145" s="181"/>
      <c r="BA145" s="178"/>
      <c r="BB145" s="49"/>
      <c r="BC145" s="49"/>
      <c r="BD145" s="49"/>
      <c r="BE145" s="178"/>
      <c r="BF145" s="178"/>
      <c r="BG145" s="176"/>
    </row>
    <row r="146" spans="1:59" ht="3" customHeight="1" x14ac:dyDescent="0.15">
      <c r="A146" s="157"/>
      <c r="B146" s="177"/>
      <c r="C146" s="177"/>
      <c r="D146" s="178"/>
      <c r="E146" s="49"/>
      <c r="F146" s="49"/>
      <c r="G146" s="49"/>
      <c r="H146" s="49"/>
      <c r="I146" s="49"/>
      <c r="J146" s="178"/>
      <c r="K146" s="49"/>
      <c r="L146" s="49"/>
      <c r="M146" s="49"/>
      <c r="N146" s="177"/>
      <c r="O146" s="49"/>
      <c r="P146" s="49"/>
      <c r="Q146" s="49"/>
      <c r="R146" s="178"/>
      <c r="S146" s="49"/>
      <c r="T146" s="178"/>
      <c r="U146" s="178"/>
      <c r="V146" s="178"/>
      <c r="W146" s="178"/>
      <c r="X146" s="178"/>
      <c r="Y146" s="178"/>
      <c r="Z146" s="49"/>
      <c r="AA146" s="49"/>
      <c r="AB146" s="49"/>
      <c r="AC146" s="49"/>
      <c r="AD146" s="49"/>
      <c r="AE146" s="49"/>
      <c r="AF146" s="49"/>
      <c r="AG146" s="49"/>
      <c r="AH146" s="49"/>
      <c r="AI146" s="177"/>
      <c r="AJ146" s="49"/>
      <c r="AK146" s="178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178"/>
      <c r="AW146" s="178"/>
      <c r="AX146" s="49"/>
      <c r="AY146" s="49"/>
      <c r="AZ146" s="49"/>
      <c r="BA146" s="178"/>
      <c r="BB146" s="178"/>
      <c r="BC146" s="178"/>
      <c r="BD146" s="178"/>
      <c r="BE146" s="178"/>
      <c r="BF146" s="178"/>
      <c r="BG146" s="176"/>
    </row>
    <row r="147" spans="1:59" ht="9" customHeight="1" x14ac:dyDescent="0.15">
      <c r="A147" s="157"/>
      <c r="B147" s="279"/>
      <c r="C147" s="177"/>
      <c r="D147" s="280" t="str">
        <f>L_822</f>
        <v>822. Art. 75b</v>
      </c>
      <c r="E147" s="280"/>
      <c r="F147" s="280"/>
      <c r="G147" s="49"/>
      <c r="H147" s="49"/>
      <c r="I147" s="49"/>
      <c r="J147" s="49"/>
      <c r="K147" s="49"/>
      <c r="L147" s="49"/>
      <c r="M147" s="49"/>
      <c r="N147" s="279"/>
      <c r="O147" s="49"/>
      <c r="P147" s="180" t="str">
        <f>L_832</f>
        <v>832. CA</v>
      </c>
      <c r="Q147" s="180"/>
      <c r="R147" s="180"/>
      <c r="S147" s="49"/>
      <c r="T147" s="279"/>
      <c r="U147" s="49"/>
      <c r="V147" s="180" t="str">
        <f>L_834</f>
        <v>834. UK</v>
      </c>
      <c r="W147" s="180"/>
      <c r="X147" s="180"/>
      <c r="Y147" s="180"/>
      <c r="Z147" s="180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166"/>
      <c r="AS147" s="49"/>
      <c r="AT147" s="60" t="str">
        <f>L_864</f>
        <v>864. Applicable law</v>
      </c>
      <c r="AU147" s="60"/>
      <c r="AV147" s="60"/>
      <c r="AW147" s="49"/>
      <c r="AX147" s="61"/>
      <c r="AY147" s="61"/>
      <c r="AZ147" s="61"/>
      <c r="BA147" s="61"/>
      <c r="BB147" s="61"/>
      <c r="BC147" s="61"/>
      <c r="BD147" s="61"/>
      <c r="BE147" s="61"/>
      <c r="BF147" s="61"/>
      <c r="BG147" s="176"/>
    </row>
    <row r="148" spans="1:59" ht="3" customHeight="1" x14ac:dyDescent="0.15">
      <c r="A148" s="157"/>
      <c r="B148" s="177"/>
      <c r="C148" s="177"/>
      <c r="D148" s="178"/>
      <c r="E148" s="49"/>
      <c r="F148" s="49"/>
      <c r="G148" s="49"/>
      <c r="H148" s="49"/>
      <c r="I148" s="49"/>
      <c r="J148" s="49"/>
      <c r="K148" s="49"/>
      <c r="L148" s="49"/>
      <c r="M148" s="49"/>
      <c r="N148" s="177"/>
      <c r="O148" s="49"/>
      <c r="P148" s="49"/>
      <c r="Q148" s="49"/>
      <c r="R148" s="178"/>
      <c r="S148" s="49"/>
      <c r="T148" s="178"/>
      <c r="U148" s="178"/>
      <c r="V148" s="178"/>
      <c r="W148" s="178"/>
      <c r="X148" s="178"/>
      <c r="Y148" s="178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178"/>
      <c r="AR148" s="49"/>
      <c r="AS148" s="49"/>
      <c r="AT148" s="49"/>
      <c r="AU148" s="49"/>
      <c r="AV148" s="49"/>
      <c r="AW148" s="49"/>
      <c r="AX148" s="49"/>
      <c r="AY148" s="49"/>
      <c r="AZ148" s="49"/>
      <c r="BA148" s="178"/>
      <c r="BB148" s="178"/>
      <c r="BC148" s="178"/>
      <c r="BD148" s="178"/>
      <c r="BE148" s="178"/>
      <c r="BF148" s="178"/>
      <c r="BG148" s="176"/>
    </row>
    <row r="149" spans="1:59" ht="9" customHeight="1" x14ac:dyDescent="0.15">
      <c r="A149" s="157"/>
      <c r="B149" s="279"/>
      <c r="C149" s="177"/>
      <c r="D149" s="278" t="str">
        <f>L_826</f>
        <v>826. Other</v>
      </c>
      <c r="E149" s="278"/>
      <c r="F149" s="278"/>
      <c r="G149" s="49"/>
      <c r="H149" s="61"/>
      <c r="I149" s="61"/>
      <c r="J149" s="61"/>
      <c r="K149" s="61"/>
      <c r="L149" s="61"/>
      <c r="M149" s="49"/>
      <c r="N149" s="279"/>
      <c r="O149" s="49"/>
      <c r="P149" s="174" t="str">
        <f>L_835</f>
        <v>835. Other (Euratom)</v>
      </c>
      <c r="Q149" s="174"/>
      <c r="R149" s="174"/>
      <c r="S149" s="174"/>
      <c r="T149" s="174"/>
      <c r="U149" s="174"/>
      <c r="V149" s="174"/>
      <c r="W149" s="182"/>
      <c r="X149" s="182"/>
      <c r="Y149" s="49"/>
      <c r="Z149" s="61"/>
      <c r="AA149" s="61"/>
      <c r="AB149" s="61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158"/>
    </row>
    <row r="150" spans="1:59" ht="3" customHeight="1" x14ac:dyDescent="0.15">
      <c r="A150" s="157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177"/>
      <c r="O150" s="49"/>
      <c r="P150" s="49"/>
      <c r="Q150" s="49"/>
      <c r="R150" s="178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158"/>
    </row>
    <row r="151" spans="1:59" ht="9" customHeight="1" x14ac:dyDescent="0.15">
      <c r="A151" s="157"/>
      <c r="B151" s="279"/>
      <c r="C151" s="177"/>
      <c r="D151" s="183" t="str">
        <f>L_827</f>
        <v>827. Export auth. reqd. (Art. 59)</v>
      </c>
      <c r="E151" s="183"/>
      <c r="F151" s="183"/>
      <c r="G151" s="183"/>
      <c r="H151" s="183"/>
      <c r="I151" s="183"/>
      <c r="J151" s="183"/>
      <c r="K151" s="183"/>
      <c r="L151" s="183"/>
      <c r="M151" s="49"/>
      <c r="N151" s="166"/>
      <c r="O151" s="49"/>
      <c r="P151" s="174" t="str">
        <f>L_836</f>
        <v>836. Other (bilat.)</v>
      </c>
      <c r="Q151" s="174"/>
      <c r="R151" s="174"/>
      <c r="S151" s="174"/>
      <c r="T151" s="174"/>
      <c r="U151" s="174"/>
      <c r="V151" s="174"/>
      <c r="W151" s="167"/>
      <c r="X151" s="54"/>
      <c r="Y151" s="54"/>
      <c r="Z151" s="54"/>
      <c r="AA151" s="49"/>
      <c r="AB151" s="184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158"/>
    </row>
    <row r="152" spans="1:59" ht="3" customHeight="1" x14ac:dyDescent="0.15">
      <c r="A152" s="157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177"/>
      <c r="O152" s="49"/>
      <c r="P152" s="49"/>
      <c r="Q152" s="49"/>
      <c r="R152" s="178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158"/>
    </row>
    <row r="153" spans="1:59" ht="9" customHeight="1" x14ac:dyDescent="0.15">
      <c r="A153" s="157"/>
      <c r="B153" s="166"/>
      <c r="C153" s="49"/>
      <c r="D153" s="183" t="str">
        <f>L_828</f>
        <v>828. 10yr approv. reqd. (Art. 60§2)</v>
      </c>
      <c r="E153" s="183"/>
      <c r="F153" s="183"/>
      <c r="G153" s="183"/>
      <c r="H153" s="183"/>
      <c r="I153" s="183"/>
      <c r="J153" s="183"/>
      <c r="K153" s="183"/>
      <c r="L153" s="183"/>
      <c r="M153" s="49"/>
      <c r="N153" s="279"/>
      <c r="O153" s="49"/>
      <c r="P153" s="180" t="str">
        <f>L_837</f>
        <v>837. Prior consent reqd.</v>
      </c>
      <c r="Q153" s="180"/>
      <c r="R153" s="180"/>
      <c r="S153" s="180"/>
      <c r="T153" s="180"/>
      <c r="U153" s="180"/>
      <c r="V153" s="180"/>
      <c r="W153" s="185"/>
      <c r="X153" s="185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166"/>
      <c r="AS153" s="49"/>
      <c r="AT153" s="186" t="str">
        <f>L_868</f>
        <v>868. Other</v>
      </c>
      <c r="AU153" s="167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158"/>
    </row>
    <row r="154" spans="1:59" ht="3" customHeight="1" thickBot="1" x14ac:dyDescent="0.2">
      <c r="A154" s="171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2"/>
      <c r="AT154" s="172"/>
      <c r="AU154" s="172"/>
      <c r="AV154" s="172"/>
      <c r="AW154" s="172"/>
      <c r="AX154" s="172"/>
      <c r="AY154" s="172"/>
      <c r="AZ154" s="172"/>
      <c r="BA154" s="172"/>
      <c r="BB154" s="172"/>
      <c r="BC154" s="172"/>
      <c r="BD154" s="172"/>
      <c r="BE154" s="172"/>
      <c r="BF154" s="172"/>
      <c r="BG154" s="173"/>
    </row>
    <row r="155" spans="1:59" s="10" customFormat="1" ht="10.8" customHeight="1" thickTop="1" x14ac:dyDescent="0.15">
      <c r="A155" s="40"/>
      <c r="B155" s="40"/>
      <c r="C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</row>
    <row r="156" spans="1:59" s="10" customFormat="1" ht="3" customHeight="1" thickBot="1" x14ac:dyDescent="0.2"/>
    <row r="157" spans="1:59" s="10" customFormat="1" ht="13.8" customHeight="1" thickTop="1" x14ac:dyDescent="0.3">
      <c r="A157" s="187" t="s">
        <v>17</v>
      </c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188"/>
      <c r="AJ157" s="188"/>
      <c r="AK157" s="188"/>
      <c r="AL157" s="188"/>
      <c r="AM157" s="188"/>
      <c r="AN157" s="188"/>
      <c r="AO157" s="188"/>
      <c r="AP157" s="188"/>
      <c r="AQ157" s="188"/>
      <c r="AR157" s="188"/>
      <c r="AS157" s="188"/>
      <c r="AT157" s="188"/>
      <c r="AU157" s="188"/>
      <c r="AV157" s="188"/>
      <c r="AW157" s="188"/>
      <c r="AX157" s="188"/>
      <c r="AY157" s="188"/>
      <c r="AZ157" s="188"/>
      <c r="BA157" s="188"/>
      <c r="BB157" s="188"/>
      <c r="BC157" s="188"/>
      <c r="BD157" s="188"/>
      <c r="BE157" s="188"/>
      <c r="BF157" s="188"/>
      <c r="BG157" s="189"/>
    </row>
    <row r="158" spans="1:59" s="10" customFormat="1" ht="3" customHeight="1" x14ac:dyDescent="0.15">
      <c r="A158" s="190"/>
      <c r="B158" s="19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19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2"/>
    </row>
    <row r="159" spans="1:59" s="10" customFormat="1" ht="25.2" customHeight="1" x14ac:dyDescent="0.15">
      <c r="A159" s="190"/>
      <c r="B159" s="193" t="s">
        <v>18</v>
      </c>
      <c r="C159" s="193"/>
      <c r="D159" s="193"/>
      <c r="E159" s="164"/>
      <c r="F159" s="194" t="s">
        <v>19</v>
      </c>
      <c r="G159" s="164"/>
      <c r="H159" s="195" t="s">
        <v>20</v>
      </c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  <c r="AD159" s="195"/>
      <c r="AE159" s="195"/>
      <c r="AF159" s="195"/>
      <c r="AG159" s="195"/>
      <c r="AH159" s="195"/>
      <c r="AI159" s="195"/>
      <c r="AJ159" s="195"/>
      <c r="AK159" s="195"/>
      <c r="AL159" s="195"/>
      <c r="AM159" s="195"/>
      <c r="AN159" s="195"/>
      <c r="AO159" s="195"/>
      <c r="AP159" s="195"/>
      <c r="AQ159" s="195"/>
      <c r="AR159" s="195"/>
      <c r="AS159" s="195"/>
      <c r="AT159" s="195"/>
      <c r="AU159" s="195"/>
      <c r="AV159" s="195"/>
      <c r="AW159" s="195"/>
      <c r="AX159" s="195"/>
      <c r="AY159" s="195"/>
      <c r="AZ159" s="195"/>
      <c r="BA159" s="195"/>
      <c r="BB159" s="195"/>
      <c r="BC159" s="195"/>
      <c r="BD159" s="195"/>
      <c r="BE159" s="195"/>
      <c r="BF159" s="195"/>
      <c r="BG159" s="192"/>
    </row>
    <row r="160" spans="1:59" s="10" customFormat="1" ht="3" customHeight="1" x14ac:dyDescent="0.15">
      <c r="A160" s="190"/>
      <c r="B160" s="191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  <c r="AD160" s="191"/>
      <c r="AE160" s="191"/>
      <c r="AF160" s="191"/>
      <c r="AG160" s="191"/>
      <c r="AH160" s="191"/>
      <c r="AI160" s="191"/>
      <c r="AJ160" s="191"/>
      <c r="AK160" s="191"/>
      <c r="AL160" s="191"/>
      <c r="AM160" s="191"/>
      <c r="AN160" s="191"/>
      <c r="AO160" s="191"/>
      <c r="AP160" s="191"/>
      <c r="AQ160" s="191"/>
      <c r="AR160" s="191"/>
      <c r="AS160" s="191"/>
      <c r="AT160" s="191"/>
      <c r="AU160" s="191"/>
      <c r="AV160" s="191"/>
      <c r="AW160" s="191"/>
      <c r="AX160" s="191"/>
      <c r="AY160" s="191"/>
      <c r="AZ160" s="191"/>
      <c r="BA160" s="191"/>
      <c r="BB160" s="191"/>
      <c r="BC160" s="191"/>
      <c r="BD160" s="191"/>
      <c r="BE160" s="191"/>
      <c r="BF160" s="191"/>
      <c r="BG160" s="192"/>
    </row>
    <row r="161" spans="1:59" s="10" customFormat="1" ht="9" customHeight="1" x14ac:dyDescent="0.15">
      <c r="A161" s="190"/>
      <c r="B161" s="196"/>
      <c r="C161" s="196"/>
      <c r="D161" s="196"/>
      <c r="E161" s="164"/>
      <c r="F161" s="104"/>
      <c r="G161" s="197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192"/>
    </row>
    <row r="162" spans="1:59" s="10" customFormat="1" ht="3" customHeight="1" x14ac:dyDescent="0.15">
      <c r="A162" s="190"/>
      <c r="B162" s="191"/>
      <c r="C162" s="191"/>
      <c r="D162" s="191"/>
      <c r="E162" s="191"/>
      <c r="F162" s="191"/>
      <c r="G162" s="191"/>
      <c r="H162" s="191"/>
      <c r="I162" s="191"/>
      <c r="J162" s="191"/>
      <c r="K162" s="191"/>
      <c r="L162" s="191"/>
      <c r="M162" s="191"/>
      <c r="N162" s="191"/>
      <c r="O162" s="191"/>
      <c r="P162" s="191"/>
      <c r="Q162" s="191"/>
      <c r="R162" s="191"/>
      <c r="S162" s="191"/>
      <c r="T162" s="191"/>
      <c r="U162" s="191"/>
      <c r="V162" s="191"/>
      <c r="W162" s="191"/>
      <c r="X162" s="191"/>
      <c r="Y162" s="191"/>
      <c r="Z162" s="191"/>
      <c r="AA162" s="191"/>
      <c r="AB162" s="191"/>
      <c r="AC162" s="191"/>
      <c r="AD162" s="191"/>
      <c r="AE162" s="191"/>
      <c r="AF162" s="191"/>
      <c r="AG162" s="191"/>
      <c r="AH162" s="191"/>
      <c r="AI162" s="191"/>
      <c r="AJ162" s="191"/>
      <c r="AK162" s="191"/>
      <c r="AL162" s="191"/>
      <c r="AM162" s="191"/>
      <c r="AN162" s="191"/>
      <c r="AO162" s="191"/>
      <c r="AP162" s="191"/>
      <c r="AQ162" s="191"/>
      <c r="AR162" s="191"/>
      <c r="AS162" s="191"/>
      <c r="AT162" s="191"/>
      <c r="AU162" s="191"/>
      <c r="AV162" s="191"/>
      <c r="AW162" s="191"/>
      <c r="AX162" s="191"/>
      <c r="AY162" s="191"/>
      <c r="AZ162" s="191"/>
      <c r="BA162" s="191"/>
      <c r="BB162" s="191"/>
      <c r="BC162" s="191"/>
      <c r="BD162" s="191"/>
      <c r="BE162" s="191"/>
      <c r="BF162" s="191"/>
      <c r="BG162" s="192"/>
    </row>
    <row r="163" spans="1:59" s="10" customFormat="1" ht="9" customHeight="1" x14ac:dyDescent="0.15">
      <c r="A163" s="190"/>
      <c r="B163" s="196"/>
      <c r="C163" s="196"/>
      <c r="D163" s="196"/>
      <c r="E163" s="164"/>
      <c r="F163" s="104"/>
      <c r="G163" s="197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192"/>
    </row>
    <row r="164" spans="1:59" s="10" customFormat="1" ht="3" customHeight="1" x14ac:dyDescent="0.15">
      <c r="A164" s="190"/>
      <c r="B164" s="191"/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  <c r="AC164" s="191"/>
      <c r="AD164" s="191"/>
      <c r="AE164" s="191"/>
      <c r="AF164" s="191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1"/>
      <c r="AT164" s="191"/>
      <c r="AU164" s="191"/>
      <c r="AV164" s="191"/>
      <c r="AW164" s="191"/>
      <c r="AX164" s="191"/>
      <c r="AY164" s="191"/>
      <c r="AZ164" s="191"/>
      <c r="BA164" s="191"/>
      <c r="BB164" s="191"/>
      <c r="BC164" s="191"/>
      <c r="BD164" s="191"/>
      <c r="BE164" s="191"/>
      <c r="BF164" s="191"/>
      <c r="BG164" s="192"/>
    </row>
    <row r="165" spans="1:59" s="10" customFormat="1" ht="9" customHeight="1" x14ac:dyDescent="0.15">
      <c r="A165" s="190"/>
      <c r="B165" s="196"/>
      <c r="C165" s="196"/>
      <c r="D165" s="196"/>
      <c r="E165" s="164"/>
      <c r="F165" s="104"/>
      <c r="G165" s="197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192"/>
    </row>
    <row r="166" spans="1:59" s="10" customFormat="1" ht="3" customHeight="1" x14ac:dyDescent="0.15">
      <c r="A166" s="190"/>
      <c r="B166" s="191"/>
      <c r="C166" s="191"/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1"/>
      <c r="Y166" s="191"/>
      <c r="Z166" s="191"/>
      <c r="AA166" s="191"/>
      <c r="AB166" s="191"/>
      <c r="AC166" s="191"/>
      <c r="AD166" s="191"/>
      <c r="AE166" s="191"/>
      <c r="AF166" s="191"/>
      <c r="AG166" s="191"/>
      <c r="AH166" s="191"/>
      <c r="AI166" s="191"/>
      <c r="AJ166" s="191"/>
      <c r="AK166" s="191"/>
      <c r="AL166" s="191"/>
      <c r="AM166" s="191"/>
      <c r="AN166" s="191"/>
      <c r="AO166" s="191"/>
      <c r="AP166" s="191"/>
      <c r="AQ166" s="191"/>
      <c r="AR166" s="191"/>
      <c r="AS166" s="191"/>
      <c r="AT166" s="191"/>
      <c r="AU166" s="191"/>
      <c r="AV166" s="191"/>
      <c r="AW166" s="191"/>
      <c r="AX166" s="191"/>
      <c r="AY166" s="191"/>
      <c r="AZ166" s="191"/>
      <c r="BA166" s="191"/>
      <c r="BB166" s="191"/>
      <c r="BC166" s="191"/>
      <c r="BD166" s="191"/>
      <c r="BE166" s="191"/>
      <c r="BF166" s="191"/>
      <c r="BG166" s="192"/>
    </row>
    <row r="167" spans="1:59" s="10" customFormat="1" ht="9" customHeight="1" x14ac:dyDescent="0.15">
      <c r="A167" s="190"/>
      <c r="B167" s="196"/>
      <c r="C167" s="196"/>
      <c r="D167" s="196"/>
      <c r="E167" s="164"/>
      <c r="F167" s="104"/>
      <c r="G167" s="197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192"/>
    </row>
    <row r="168" spans="1:59" s="10" customFormat="1" ht="3" customHeight="1" x14ac:dyDescent="0.15">
      <c r="A168" s="190"/>
      <c r="B168" s="191"/>
      <c r="C168" s="191"/>
      <c r="D168" s="191"/>
      <c r="E168" s="191"/>
      <c r="F168" s="191"/>
      <c r="G168" s="191"/>
      <c r="H168" s="191"/>
      <c r="I168" s="191"/>
      <c r="J168" s="191"/>
      <c r="K168" s="191"/>
      <c r="L168" s="191"/>
      <c r="M168" s="191"/>
      <c r="N168" s="191"/>
      <c r="O168" s="191"/>
      <c r="P168" s="191"/>
      <c r="Q168" s="191"/>
      <c r="R168" s="191"/>
      <c r="S168" s="191"/>
      <c r="T168" s="191"/>
      <c r="U168" s="191"/>
      <c r="V168" s="191"/>
      <c r="W168" s="191"/>
      <c r="X168" s="191"/>
      <c r="Y168" s="191"/>
      <c r="Z168" s="191"/>
      <c r="AA168" s="191"/>
      <c r="AB168" s="191"/>
      <c r="AC168" s="191"/>
      <c r="AD168" s="191"/>
      <c r="AE168" s="191"/>
      <c r="AF168" s="191"/>
      <c r="AG168" s="191"/>
      <c r="AH168" s="191"/>
      <c r="AI168" s="191"/>
      <c r="AJ168" s="191"/>
      <c r="AK168" s="191"/>
      <c r="AL168" s="191"/>
      <c r="AM168" s="191"/>
      <c r="AN168" s="191"/>
      <c r="AO168" s="191"/>
      <c r="AP168" s="191"/>
      <c r="AQ168" s="191"/>
      <c r="AR168" s="191"/>
      <c r="AS168" s="191"/>
      <c r="AT168" s="191"/>
      <c r="AU168" s="191"/>
      <c r="AV168" s="191"/>
      <c r="AW168" s="191"/>
      <c r="AX168" s="191"/>
      <c r="AY168" s="191"/>
      <c r="AZ168" s="191"/>
      <c r="BA168" s="191"/>
      <c r="BB168" s="191"/>
      <c r="BC168" s="191"/>
      <c r="BD168" s="191"/>
      <c r="BE168" s="191"/>
      <c r="BF168" s="191"/>
      <c r="BG168" s="192"/>
    </row>
    <row r="169" spans="1:59" s="10" customFormat="1" ht="9" customHeight="1" x14ac:dyDescent="0.15">
      <c r="A169" s="190"/>
      <c r="B169" s="196"/>
      <c r="C169" s="196"/>
      <c r="D169" s="196"/>
      <c r="E169" s="164"/>
      <c r="F169" s="104"/>
      <c r="G169" s="197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192"/>
    </row>
    <row r="170" spans="1:59" s="10" customFormat="1" ht="3" customHeight="1" thickBot="1" x14ac:dyDescent="0.2">
      <c r="A170" s="198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  <c r="AO170" s="199"/>
      <c r="AP170" s="199"/>
      <c r="AQ170" s="199"/>
      <c r="AR170" s="199"/>
      <c r="AS170" s="199"/>
      <c r="AT170" s="199"/>
      <c r="AU170" s="199"/>
      <c r="AV170" s="199"/>
      <c r="AW170" s="199"/>
      <c r="AX170" s="199"/>
      <c r="AY170" s="199"/>
      <c r="AZ170" s="199"/>
      <c r="BA170" s="199"/>
      <c r="BB170" s="199"/>
      <c r="BC170" s="199"/>
      <c r="BD170" s="199"/>
      <c r="BE170" s="199"/>
      <c r="BF170" s="199"/>
      <c r="BG170" s="200"/>
    </row>
    <row r="171" spans="1:59" s="10" customFormat="1" ht="10.8" customHeight="1" thickTop="1" x14ac:dyDescent="0.15"/>
    <row r="172" spans="1:59" ht="3" customHeight="1" thickBot="1" x14ac:dyDescent="0.2">
      <c r="A172" s="10"/>
      <c r="B172" s="11"/>
      <c r="C172" s="10"/>
      <c r="D172" s="10"/>
      <c r="E172" s="10"/>
      <c r="F172" s="10"/>
      <c r="G172" s="10"/>
      <c r="H172" s="10"/>
      <c r="I172" s="10"/>
      <c r="J172" s="11"/>
      <c r="K172" s="10"/>
      <c r="L172" s="10"/>
      <c r="M172" s="10"/>
      <c r="N172" s="10"/>
      <c r="T172" s="11"/>
      <c r="U172" s="11"/>
      <c r="V172" s="11"/>
      <c r="W172" s="11"/>
      <c r="X172" s="11"/>
      <c r="Y172" s="11"/>
      <c r="Z172" s="10"/>
      <c r="AA172" s="10"/>
      <c r="AB172" s="10"/>
      <c r="AC172" s="10"/>
      <c r="AD172" s="10"/>
      <c r="AE172" s="10"/>
      <c r="AF172" s="10"/>
      <c r="AG172" s="11"/>
      <c r="AH172" s="10"/>
      <c r="AI172" s="10"/>
      <c r="AJ172" s="10"/>
      <c r="AK172" s="10"/>
      <c r="AL172" s="10"/>
      <c r="AM172" s="10"/>
      <c r="AN172" s="10"/>
      <c r="AO172" s="10"/>
      <c r="AP172" s="10"/>
      <c r="AQ172" s="11"/>
      <c r="AR172" s="10"/>
      <c r="AS172" s="10"/>
      <c r="AT172" s="10"/>
      <c r="AU172" s="10"/>
      <c r="AV172" s="10"/>
      <c r="AW172" s="10"/>
      <c r="BA172" s="11"/>
      <c r="BB172" s="11"/>
      <c r="BC172" s="11"/>
      <c r="BD172" s="11"/>
      <c r="BE172" s="11"/>
      <c r="BF172" s="11"/>
      <c r="BG172" s="11"/>
    </row>
    <row r="173" spans="1:59" ht="15" customHeight="1" thickTop="1" x14ac:dyDescent="0.15">
      <c r="A173" s="201" t="str">
        <f>L_900</f>
        <v>900. DECLARATION</v>
      </c>
      <c r="B173" s="202"/>
      <c r="C173" s="202"/>
      <c r="D173" s="20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  <c r="BF173" s="202"/>
      <c r="BG173" s="203"/>
    </row>
    <row r="174" spans="1:59" s="10" customFormat="1" ht="3" customHeight="1" x14ac:dyDescent="0.15">
      <c r="A174" s="157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158"/>
    </row>
    <row r="175" spans="1:59" ht="9" customHeight="1" x14ac:dyDescent="0.15">
      <c r="A175" s="204"/>
      <c r="B175" s="205" t="str">
        <f>L_920</f>
        <v>920. Contact person</v>
      </c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163"/>
      <c r="V175" s="163"/>
      <c r="W175" s="163"/>
      <c r="X175" s="163"/>
      <c r="Y175" s="49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3"/>
      <c r="AK175" s="163"/>
      <c r="AL175" s="163"/>
      <c r="AM175" s="163"/>
      <c r="AN175" s="163"/>
      <c r="AO175" s="163"/>
      <c r="AP175" s="163"/>
      <c r="AQ175" s="163"/>
      <c r="AR175" s="163"/>
      <c r="AS175" s="163"/>
      <c r="AT175" s="163"/>
      <c r="AU175" s="49"/>
      <c r="AV175" s="175" t="str">
        <f>L_940</f>
        <v>940. Annexes</v>
      </c>
      <c r="AW175" s="175"/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6"/>
    </row>
    <row r="176" spans="1:59" ht="3" customHeight="1" x14ac:dyDescent="0.15">
      <c r="A176" s="157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49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3"/>
      <c r="AK176" s="163"/>
      <c r="AL176" s="163"/>
      <c r="AM176" s="163"/>
      <c r="AN176" s="163"/>
      <c r="AO176" s="163"/>
      <c r="AP176" s="163"/>
      <c r="AQ176" s="163"/>
      <c r="AR176" s="163"/>
      <c r="AS176" s="163"/>
      <c r="AT176" s="163"/>
      <c r="AU176" s="49"/>
      <c r="AV176" s="49"/>
      <c r="AW176" s="49"/>
      <c r="AX176" s="49"/>
      <c r="AY176" s="49"/>
      <c r="AZ176" s="49"/>
      <c r="BA176" s="178"/>
      <c r="BB176" s="178"/>
      <c r="BC176" s="178"/>
      <c r="BD176" s="178"/>
      <c r="BE176" s="178"/>
      <c r="BF176" s="178"/>
      <c r="BG176" s="176"/>
    </row>
    <row r="177" spans="1:59" ht="9" customHeight="1" x14ac:dyDescent="0.15">
      <c r="A177" s="157"/>
      <c r="B177" s="206" t="str">
        <f>L_922</f>
        <v>922. Name</v>
      </c>
      <c r="C177" s="206"/>
      <c r="D177" s="206"/>
      <c r="E177" s="167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167"/>
      <c r="T177" s="167"/>
      <c r="U177" s="163"/>
      <c r="V177" s="163"/>
      <c r="W177" s="163"/>
      <c r="X177" s="163"/>
      <c r="Y177" s="49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3"/>
      <c r="AK177" s="163"/>
      <c r="AL177" s="163"/>
      <c r="AM177" s="163"/>
      <c r="AN177" s="163"/>
      <c r="AO177" s="163"/>
      <c r="AP177" s="163"/>
      <c r="AQ177" s="163"/>
      <c r="AR177" s="163"/>
      <c r="AS177" s="163"/>
      <c r="AT177" s="163"/>
      <c r="AU177" s="49"/>
      <c r="AV177" s="175" t="s">
        <v>21</v>
      </c>
      <c r="AW177" s="175"/>
      <c r="AX177" s="175"/>
      <c r="AY177" s="175"/>
      <c r="AZ177" s="175"/>
      <c r="BA177" s="175"/>
      <c r="BB177" s="175"/>
      <c r="BC177" s="167"/>
      <c r="BD177" s="61"/>
      <c r="BE177" s="61"/>
      <c r="BF177" s="61"/>
      <c r="BG177" s="176"/>
    </row>
    <row r="178" spans="1:59" ht="3" customHeight="1" x14ac:dyDescent="0.15">
      <c r="A178" s="157"/>
      <c r="B178" s="163"/>
      <c r="C178" s="163"/>
      <c r="D178" s="163"/>
      <c r="E178" s="167"/>
      <c r="F178" s="167"/>
      <c r="G178" s="167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49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3"/>
      <c r="AK178" s="163"/>
      <c r="AL178" s="163"/>
      <c r="AM178" s="163"/>
      <c r="AN178" s="163"/>
      <c r="AO178" s="163"/>
      <c r="AP178" s="163"/>
      <c r="AQ178" s="163"/>
      <c r="AR178" s="163"/>
      <c r="AS178" s="163"/>
      <c r="AT178" s="163"/>
      <c r="AU178" s="49"/>
      <c r="AV178" s="49"/>
      <c r="AW178" s="178"/>
      <c r="AX178" s="167"/>
      <c r="AY178" s="167"/>
      <c r="AZ178" s="167"/>
      <c r="BA178" s="167"/>
      <c r="BB178" s="167"/>
      <c r="BC178" s="167"/>
      <c r="BD178" s="167"/>
      <c r="BE178" s="167"/>
      <c r="BF178" s="167"/>
      <c r="BG178" s="176"/>
    </row>
    <row r="179" spans="1:59" ht="9" customHeight="1" x14ac:dyDescent="0.15">
      <c r="A179" s="157"/>
      <c r="B179" s="206" t="str">
        <f>L_923</f>
        <v>923. Org.</v>
      </c>
      <c r="C179" s="206"/>
      <c r="D179" s="206"/>
      <c r="E179" s="167"/>
      <c r="F179" s="58"/>
      <c r="G179" s="58"/>
      <c r="H179" s="58"/>
      <c r="I179" s="58"/>
      <c r="J179" s="58"/>
      <c r="K179" s="58"/>
      <c r="L179" s="58"/>
      <c r="M179" s="163"/>
      <c r="N179" s="206" t="str">
        <f>L_924</f>
        <v>924. Pos.</v>
      </c>
      <c r="O179" s="206"/>
      <c r="P179" s="206"/>
      <c r="Q179" s="206"/>
      <c r="R179" s="206"/>
      <c r="S179" s="16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  <c r="AU179" s="49"/>
      <c r="AV179" s="163"/>
      <c r="AW179" s="163"/>
      <c r="AX179" s="163"/>
      <c r="AY179" s="163"/>
      <c r="AZ179" s="163"/>
      <c r="BA179" s="163"/>
      <c r="BB179" s="163"/>
      <c r="BC179" s="163"/>
      <c r="BD179" s="163"/>
      <c r="BE179" s="163"/>
      <c r="BF179" s="163"/>
      <c r="BG179" s="176"/>
    </row>
    <row r="180" spans="1:59" ht="3" customHeight="1" x14ac:dyDescent="0.15">
      <c r="A180" s="157"/>
      <c r="B180" s="163"/>
      <c r="C180" s="163"/>
      <c r="D180" s="163"/>
      <c r="E180" s="167"/>
      <c r="F180" s="167"/>
      <c r="G180" s="167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49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3"/>
      <c r="AK180" s="163"/>
      <c r="AL180" s="163"/>
      <c r="AM180" s="163"/>
      <c r="AN180" s="163"/>
      <c r="AO180" s="163"/>
      <c r="AP180" s="163"/>
      <c r="AQ180" s="163"/>
      <c r="AR180" s="163"/>
      <c r="AS180" s="163"/>
      <c r="AT180" s="163"/>
      <c r="AU180" s="49"/>
      <c r="AV180" s="163"/>
      <c r="AW180" s="163"/>
      <c r="AX180" s="163"/>
      <c r="AY180" s="163"/>
      <c r="AZ180" s="163"/>
      <c r="BA180" s="163"/>
      <c r="BB180" s="163"/>
      <c r="BC180" s="163"/>
      <c r="BD180" s="163"/>
      <c r="BE180" s="163"/>
      <c r="BF180" s="163"/>
      <c r="BG180" s="176"/>
    </row>
    <row r="181" spans="1:59" s="10" customFormat="1" ht="9" customHeight="1" x14ac:dyDescent="0.15">
      <c r="A181" s="157"/>
      <c r="B181" s="206" t="str">
        <f>L_925</f>
        <v>925. Tel.</v>
      </c>
      <c r="C181" s="206"/>
      <c r="D181" s="206"/>
      <c r="E181" s="167"/>
      <c r="F181" s="58"/>
      <c r="G181" s="58"/>
      <c r="H181" s="58"/>
      <c r="I181" s="58"/>
      <c r="J181" s="58"/>
      <c r="K181" s="58"/>
      <c r="L181" s="58"/>
      <c r="M181" s="167"/>
      <c r="N181" s="206" t="str">
        <f>L_926</f>
        <v>926. Email</v>
      </c>
      <c r="O181" s="206"/>
      <c r="P181" s="206"/>
      <c r="Q181" s="206"/>
      <c r="R181" s="206"/>
      <c r="S181" s="167"/>
      <c r="T181" s="58"/>
      <c r="U181" s="58"/>
      <c r="V181" s="58"/>
      <c r="W181" s="58"/>
      <c r="X181" s="58"/>
      <c r="Y181" s="58"/>
      <c r="Z181" s="58"/>
      <c r="AA181" s="58"/>
      <c r="AB181" s="58"/>
      <c r="AC181" s="163"/>
      <c r="AD181" s="163"/>
      <c r="AE181" s="163"/>
      <c r="AF181" s="163"/>
      <c r="AG181" s="163"/>
      <c r="AH181" s="163"/>
      <c r="AI181" s="163"/>
      <c r="AJ181" s="163"/>
      <c r="AK181" s="163"/>
      <c r="AL181" s="163"/>
      <c r="AM181" s="163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3"/>
      <c r="AY181" s="163"/>
      <c r="AZ181" s="163"/>
      <c r="BA181" s="163"/>
      <c r="BB181" s="163"/>
      <c r="BC181" s="163"/>
      <c r="BD181" s="163"/>
      <c r="BE181" s="163"/>
      <c r="BF181" s="163"/>
      <c r="BG181" s="158"/>
    </row>
    <row r="182" spans="1:59" s="10" customFormat="1" ht="3" customHeight="1" x14ac:dyDescent="0.15">
      <c r="A182" s="157"/>
      <c r="B182" s="207"/>
      <c r="C182" s="163"/>
      <c r="D182" s="163"/>
      <c r="E182" s="163"/>
      <c r="F182" s="163"/>
      <c r="G182" s="167"/>
      <c r="H182" s="208"/>
      <c r="I182" s="167"/>
      <c r="J182" s="167"/>
      <c r="K182" s="167"/>
      <c r="L182" s="167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49"/>
      <c r="AF182" s="163"/>
      <c r="AG182" s="163"/>
      <c r="AH182" s="163"/>
      <c r="AI182" s="163"/>
      <c r="AJ182" s="163"/>
      <c r="AK182" s="163"/>
      <c r="AL182" s="163"/>
      <c r="AM182" s="163"/>
      <c r="AN182" s="163"/>
      <c r="AO182" s="163"/>
      <c r="AP182" s="163"/>
      <c r="AQ182" s="209"/>
      <c r="AR182" s="163"/>
      <c r="AS182" s="163"/>
      <c r="AT182" s="163"/>
      <c r="AU182" s="163"/>
      <c r="AV182" s="163"/>
      <c r="AW182" s="163"/>
      <c r="AX182" s="163"/>
      <c r="AY182" s="163"/>
      <c r="AZ182" s="163"/>
      <c r="BA182" s="163"/>
      <c r="BB182" s="163"/>
      <c r="BC182" s="163"/>
      <c r="BD182" s="163"/>
      <c r="BE182" s="163"/>
      <c r="BF182" s="163"/>
      <c r="BG182" s="158"/>
    </row>
    <row r="183" spans="1:59" s="10" customFormat="1" ht="9" customHeight="1" x14ac:dyDescent="0.15">
      <c r="A183" s="157"/>
      <c r="B183" s="51" t="str">
        <f>L_930</f>
        <v>930. Signature of person certifying completeness/correctness</v>
      </c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163"/>
      <c r="AV183" s="163"/>
      <c r="AW183" s="163"/>
      <c r="AX183" s="163"/>
      <c r="AY183" s="163"/>
      <c r="AZ183" s="163"/>
      <c r="BA183" s="163"/>
      <c r="BB183" s="163"/>
      <c r="BC183" s="163"/>
      <c r="BD183" s="163"/>
      <c r="BE183" s="163"/>
      <c r="BF183" s="163"/>
      <c r="BG183" s="158"/>
    </row>
    <row r="184" spans="1:59" s="10" customFormat="1" ht="3" customHeight="1" x14ac:dyDescent="0.15">
      <c r="A184" s="157"/>
      <c r="B184" s="207"/>
      <c r="C184" s="163"/>
      <c r="D184" s="163"/>
      <c r="E184" s="163"/>
      <c r="F184" s="163"/>
      <c r="G184" s="167"/>
      <c r="H184" s="208"/>
      <c r="I184" s="167"/>
      <c r="J184" s="167"/>
      <c r="K184" s="167"/>
      <c r="L184" s="167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49"/>
      <c r="AF184" s="163"/>
      <c r="AG184" s="163"/>
      <c r="AH184" s="163"/>
      <c r="AI184" s="163"/>
      <c r="AJ184" s="163"/>
      <c r="AK184" s="163"/>
      <c r="AL184" s="163"/>
      <c r="AM184" s="163"/>
      <c r="AN184" s="163"/>
      <c r="AO184" s="163"/>
      <c r="AP184" s="163"/>
      <c r="AQ184" s="209"/>
      <c r="AR184" s="163"/>
      <c r="AS184" s="163"/>
      <c r="AT184" s="163"/>
      <c r="AU184" s="163"/>
      <c r="AV184" s="163"/>
      <c r="AW184" s="163"/>
      <c r="AX184" s="163"/>
      <c r="AY184" s="163"/>
      <c r="AZ184" s="163"/>
      <c r="BA184" s="163"/>
      <c r="BB184" s="163"/>
      <c r="BC184" s="163"/>
      <c r="BD184" s="163"/>
      <c r="BE184" s="163"/>
      <c r="BF184" s="163"/>
      <c r="BG184" s="158"/>
    </row>
    <row r="185" spans="1:59" s="10" customFormat="1" ht="9" customHeight="1" x14ac:dyDescent="0.15">
      <c r="A185" s="157"/>
      <c r="B185" s="210" t="str">
        <f>L_932</f>
        <v>932. Name</v>
      </c>
      <c r="C185" s="210"/>
      <c r="D185" s="210"/>
      <c r="E185" s="210"/>
      <c r="F185" s="210"/>
      <c r="G185" s="210"/>
      <c r="H185" s="210"/>
      <c r="I185" s="167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49"/>
      <c r="V185" s="49"/>
      <c r="W185" s="49"/>
      <c r="X185" s="49"/>
      <c r="Y185" s="49"/>
      <c r="Z185" s="163"/>
      <c r="AA185" s="163"/>
      <c r="AB185" s="163"/>
      <c r="AC185" s="163"/>
      <c r="AD185" s="163"/>
      <c r="AE185" s="163"/>
      <c r="AF185" s="163"/>
      <c r="AG185" s="163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63"/>
      <c r="AV185" s="163"/>
      <c r="AW185" s="163"/>
      <c r="AX185" s="163"/>
      <c r="AY185" s="163"/>
      <c r="AZ185" s="163"/>
      <c r="BA185" s="163"/>
      <c r="BB185" s="163"/>
      <c r="BC185" s="163"/>
      <c r="BD185" s="163"/>
      <c r="BE185" s="163"/>
      <c r="BF185" s="163"/>
      <c r="BG185" s="158"/>
    </row>
    <row r="186" spans="1:59" s="10" customFormat="1" ht="3" customHeight="1" x14ac:dyDescent="0.15">
      <c r="A186" s="157"/>
      <c r="B186" s="207"/>
      <c r="C186" s="163"/>
      <c r="D186" s="163"/>
      <c r="E186" s="163"/>
      <c r="F186" s="163"/>
      <c r="G186" s="167"/>
      <c r="H186" s="208"/>
      <c r="I186" s="167"/>
      <c r="J186" s="167"/>
      <c r="K186" s="167"/>
      <c r="L186" s="167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63"/>
      <c r="AV186" s="163"/>
      <c r="AW186" s="163"/>
      <c r="AX186" s="163"/>
      <c r="AY186" s="163"/>
      <c r="AZ186" s="163"/>
      <c r="BA186" s="163"/>
      <c r="BB186" s="163"/>
      <c r="BC186" s="163"/>
      <c r="BD186" s="163"/>
      <c r="BE186" s="163"/>
      <c r="BF186" s="163"/>
      <c r="BG186" s="158"/>
    </row>
    <row r="187" spans="1:59" s="10" customFormat="1" ht="9" customHeight="1" x14ac:dyDescent="0.15">
      <c r="A187" s="157"/>
      <c r="B187" s="210" t="str">
        <f>L_933</f>
        <v>933. Org.</v>
      </c>
      <c r="C187" s="210"/>
      <c r="D187" s="210"/>
      <c r="E187" s="53"/>
      <c r="F187" s="61"/>
      <c r="G187" s="61"/>
      <c r="H187" s="61"/>
      <c r="I187" s="61"/>
      <c r="J187" s="61"/>
      <c r="K187" s="61"/>
      <c r="L187" s="61"/>
      <c r="M187" s="163"/>
      <c r="N187" s="51" t="str">
        <f>L_934</f>
        <v>934. Position</v>
      </c>
      <c r="O187" s="51"/>
      <c r="P187" s="51"/>
      <c r="Q187" s="51"/>
      <c r="R187" s="51"/>
      <c r="S187" s="163"/>
      <c r="T187" s="64"/>
      <c r="U187" s="64"/>
      <c r="V187" s="64"/>
      <c r="W187" s="64"/>
      <c r="X187" s="64"/>
      <c r="Y187" s="64"/>
      <c r="Z187" s="64"/>
      <c r="AA187" s="64"/>
      <c r="AB187" s="64"/>
      <c r="AC187" s="163"/>
      <c r="AD187" s="163"/>
      <c r="AE187" s="163"/>
      <c r="AF187" s="163"/>
      <c r="AG187" s="163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163"/>
      <c r="AV187" s="163"/>
      <c r="AW187" s="163"/>
      <c r="AX187" s="163"/>
      <c r="AY187" s="163"/>
      <c r="AZ187" s="163"/>
      <c r="BA187" s="163"/>
      <c r="BB187" s="163"/>
      <c r="BC187" s="163"/>
      <c r="BD187" s="163"/>
      <c r="BE187" s="163"/>
      <c r="BF187" s="163"/>
      <c r="BG187" s="158"/>
    </row>
    <row r="188" spans="1:59" s="10" customFormat="1" ht="3" customHeight="1" x14ac:dyDescent="0.15">
      <c r="A188" s="157"/>
      <c r="B188" s="207"/>
      <c r="C188" s="163"/>
      <c r="D188" s="163"/>
      <c r="E188" s="163"/>
      <c r="F188" s="163"/>
      <c r="G188" s="167"/>
      <c r="H188" s="208"/>
      <c r="I188" s="167"/>
      <c r="J188" s="167"/>
      <c r="K188" s="167"/>
      <c r="L188" s="167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63"/>
      <c r="AV188" s="163"/>
      <c r="AW188" s="163"/>
      <c r="AX188" s="163"/>
      <c r="AY188" s="163"/>
      <c r="AZ188" s="163"/>
      <c r="BA188" s="163"/>
      <c r="BB188" s="163"/>
      <c r="BC188" s="163"/>
      <c r="BD188" s="163"/>
      <c r="BE188" s="163"/>
      <c r="BF188" s="163"/>
      <c r="BG188" s="158"/>
    </row>
    <row r="189" spans="1:59" ht="9" customHeight="1" x14ac:dyDescent="0.15">
      <c r="A189" s="157"/>
      <c r="B189" s="210" t="str">
        <f>L_936</f>
        <v>936. Date of approval</v>
      </c>
      <c r="C189" s="210"/>
      <c r="D189" s="210"/>
      <c r="E189" s="210"/>
      <c r="F189" s="210"/>
      <c r="G189" s="210"/>
      <c r="H189" s="210"/>
      <c r="I189" s="167"/>
      <c r="J189" s="107"/>
      <c r="K189" s="107"/>
      <c r="L189" s="107"/>
      <c r="M189" s="107"/>
      <c r="N189" s="107"/>
      <c r="O189" s="107"/>
      <c r="P189" s="107"/>
      <c r="Q189" s="107"/>
      <c r="R189" s="107"/>
      <c r="S189" s="53"/>
      <c r="T189" s="53"/>
      <c r="U189" s="53"/>
      <c r="V189" s="53"/>
      <c r="W189" s="53"/>
      <c r="X189" s="53"/>
      <c r="Y189" s="53"/>
      <c r="Z189" s="163"/>
      <c r="AA189" s="163"/>
      <c r="AB189" s="163"/>
      <c r="AC189" s="163"/>
      <c r="AD189" s="163"/>
      <c r="AE189" s="163"/>
      <c r="AF189" s="163"/>
      <c r="AG189" s="163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49"/>
      <c r="AV189" s="163"/>
      <c r="AW189" s="163"/>
      <c r="AX189" s="163"/>
      <c r="AY189" s="163"/>
      <c r="AZ189" s="163"/>
      <c r="BA189" s="163"/>
      <c r="BB189" s="163"/>
      <c r="BC189" s="163"/>
      <c r="BD189" s="163"/>
      <c r="BE189" s="163"/>
      <c r="BF189" s="163"/>
      <c r="BG189" s="176"/>
    </row>
    <row r="190" spans="1:59" ht="3" customHeight="1" thickBot="1" x14ac:dyDescent="0.2">
      <c r="A190" s="171"/>
      <c r="B190" s="211"/>
      <c r="C190" s="172"/>
      <c r="D190" s="172"/>
      <c r="E190" s="172"/>
      <c r="F190" s="172"/>
      <c r="G190" s="172"/>
      <c r="H190" s="172"/>
      <c r="I190" s="172"/>
      <c r="J190" s="211"/>
      <c r="K190" s="172"/>
      <c r="L190" s="172"/>
      <c r="M190" s="172"/>
      <c r="N190" s="172"/>
      <c r="O190" s="172"/>
      <c r="P190" s="172"/>
      <c r="Q190" s="172"/>
      <c r="R190" s="172"/>
      <c r="S190" s="172"/>
      <c r="T190" s="211"/>
      <c r="U190" s="211"/>
      <c r="V190" s="211"/>
      <c r="W190" s="211"/>
      <c r="X190" s="211"/>
      <c r="Y190" s="211"/>
      <c r="Z190" s="172"/>
      <c r="AA190" s="172"/>
      <c r="AB190" s="172"/>
      <c r="AC190" s="172"/>
      <c r="AD190" s="172"/>
      <c r="AE190" s="172"/>
      <c r="AF190" s="172"/>
      <c r="AG190" s="211"/>
      <c r="AH190" s="172"/>
      <c r="AI190" s="172"/>
      <c r="AJ190" s="172"/>
      <c r="AK190" s="172"/>
      <c r="AL190" s="172"/>
      <c r="AM190" s="172"/>
      <c r="AN190" s="172"/>
      <c r="AO190" s="172"/>
      <c r="AP190" s="172"/>
      <c r="AQ190" s="211"/>
      <c r="AR190" s="172"/>
      <c r="AS190" s="172"/>
      <c r="AT190" s="172"/>
      <c r="AU190" s="172"/>
      <c r="AV190" s="172"/>
      <c r="AW190" s="172"/>
      <c r="AX190" s="172"/>
      <c r="AY190" s="172"/>
      <c r="AZ190" s="172"/>
      <c r="BA190" s="172"/>
      <c r="BB190" s="172"/>
      <c r="BC190" s="172"/>
      <c r="BD190" s="172"/>
      <c r="BE190" s="172"/>
      <c r="BF190" s="172"/>
      <c r="BG190" s="212"/>
    </row>
    <row r="191" spans="1:59" ht="9" thickTop="1" x14ac:dyDescent="0.15">
      <c r="B191" s="213" t="str">
        <f>_A75_FNOTE</f>
        <v>(†) OJ L218 of 18.6.2021</v>
      </c>
      <c r="BF191" s="214" t="s">
        <v>22</v>
      </c>
    </row>
  </sheetData>
  <sheetProtection algorithmName="SHA-512" hashValue="QtzsW6ML5keixFFUB8smDrOQnSmg8U+fYvSr9zjnbUkmcL5YvvdQrzylzFStzOYK7y1hkmzvlPzLdCDn/FrbAQ==" saltValue="MA2fDUioeipI8cJnD3ocPw==" spinCount="100000" sheet="1" selectLockedCells="1"/>
  <mergeCells count="315">
    <mergeCell ref="B183:AT183"/>
    <mergeCell ref="J185:T185"/>
    <mergeCell ref="AH185:AT189"/>
    <mergeCell ref="F187:L187"/>
    <mergeCell ref="N187:R187"/>
    <mergeCell ref="T187:AB187"/>
    <mergeCell ref="J189:R189"/>
    <mergeCell ref="B179:D179"/>
    <mergeCell ref="F179:L179"/>
    <mergeCell ref="N179:R179"/>
    <mergeCell ref="T179:AB179"/>
    <mergeCell ref="B181:D181"/>
    <mergeCell ref="F181:L181"/>
    <mergeCell ref="N181:R181"/>
    <mergeCell ref="T181:AB181"/>
    <mergeCell ref="A173:BG173"/>
    <mergeCell ref="B175:T175"/>
    <mergeCell ref="AV175:BF175"/>
    <mergeCell ref="B177:D177"/>
    <mergeCell ref="F177:R177"/>
    <mergeCell ref="AV177:BB177"/>
    <mergeCell ref="BD177:BF177"/>
    <mergeCell ref="B165:D165"/>
    <mergeCell ref="H165:BF165"/>
    <mergeCell ref="B167:D167"/>
    <mergeCell ref="H167:BF167"/>
    <mergeCell ref="B169:D169"/>
    <mergeCell ref="H169:BF169"/>
    <mergeCell ref="A157:BG157"/>
    <mergeCell ref="B159:D159"/>
    <mergeCell ref="H159:BF159"/>
    <mergeCell ref="B161:D161"/>
    <mergeCell ref="H161:BF161"/>
    <mergeCell ref="B163:D163"/>
    <mergeCell ref="H163:BF163"/>
    <mergeCell ref="D151:L151"/>
    <mergeCell ref="P151:V151"/>
    <mergeCell ref="X151:Z151"/>
    <mergeCell ref="D153:L153"/>
    <mergeCell ref="P153:V153"/>
    <mergeCell ref="AV153:BF153"/>
    <mergeCell ref="AX145:AZ145"/>
    <mergeCell ref="P147:R147"/>
    <mergeCell ref="V147:Z147"/>
    <mergeCell ref="AT147:AV147"/>
    <mergeCell ref="AX147:BF147"/>
    <mergeCell ref="D149:F149"/>
    <mergeCell ref="H149:L149"/>
    <mergeCell ref="P149:V149"/>
    <mergeCell ref="Z149:AB149"/>
    <mergeCell ref="A141:BG141"/>
    <mergeCell ref="B143:L143"/>
    <mergeCell ref="N143:AB143"/>
    <mergeCell ref="AD143:AN143"/>
    <mergeCell ref="AR143:BF143"/>
    <mergeCell ref="D145:F145"/>
    <mergeCell ref="P145:R145"/>
    <mergeCell ref="V145:Z145"/>
    <mergeCell ref="AF145:AN145"/>
    <mergeCell ref="AT145:AV145"/>
    <mergeCell ref="B135:D135"/>
    <mergeCell ref="L135:N135"/>
    <mergeCell ref="R135:X135"/>
    <mergeCell ref="AV135:BB135"/>
    <mergeCell ref="BD135:BF135"/>
    <mergeCell ref="B137:D137"/>
    <mergeCell ref="L137:N137"/>
    <mergeCell ref="R137:X137"/>
    <mergeCell ref="B131:D131"/>
    <mergeCell ref="L131:N131"/>
    <mergeCell ref="R131:X131"/>
    <mergeCell ref="AV131:BB131"/>
    <mergeCell ref="BD131:BF131"/>
    <mergeCell ref="B133:D133"/>
    <mergeCell ref="L133:N133"/>
    <mergeCell ref="R133:X133"/>
    <mergeCell ref="AV133:BB133"/>
    <mergeCell ref="BD133:BF133"/>
    <mergeCell ref="B127:D127"/>
    <mergeCell ref="L127:N127"/>
    <mergeCell ref="R127:V127"/>
    <mergeCell ref="AV127:BB127"/>
    <mergeCell ref="BD127:BF127"/>
    <mergeCell ref="B129:D129"/>
    <mergeCell ref="L129:N129"/>
    <mergeCell ref="R129:X129"/>
    <mergeCell ref="AV129:BB129"/>
    <mergeCell ref="BD129:BF129"/>
    <mergeCell ref="B120:D120"/>
    <mergeCell ref="J120:L120"/>
    <mergeCell ref="P120:X120"/>
    <mergeCell ref="AT120:AV120"/>
    <mergeCell ref="AZ120:BD120"/>
    <mergeCell ref="A123:AA123"/>
    <mergeCell ref="AS123:BG125"/>
    <mergeCell ref="B125:Z125"/>
    <mergeCell ref="B116:D116"/>
    <mergeCell ref="J116:L116"/>
    <mergeCell ref="P116:X116"/>
    <mergeCell ref="AT116:AV116"/>
    <mergeCell ref="AZ116:BD116"/>
    <mergeCell ref="B118:D118"/>
    <mergeCell ref="J118:L118"/>
    <mergeCell ref="P118:X118"/>
    <mergeCell ref="AT118:AV118"/>
    <mergeCell ref="AZ118:BD118"/>
    <mergeCell ref="B112:D112"/>
    <mergeCell ref="J112:L112"/>
    <mergeCell ref="P112:X112"/>
    <mergeCell ref="AT112:AV112"/>
    <mergeCell ref="AZ112:BD112"/>
    <mergeCell ref="B114:D114"/>
    <mergeCell ref="J114:L114"/>
    <mergeCell ref="P114:X114"/>
    <mergeCell ref="AT114:AV114"/>
    <mergeCell ref="AZ114:BD114"/>
    <mergeCell ref="AV102:BG102"/>
    <mergeCell ref="A106:AA107"/>
    <mergeCell ref="AM106:BG106"/>
    <mergeCell ref="B108:Z108"/>
    <mergeCell ref="AN108:BF108"/>
    <mergeCell ref="B110:D110"/>
    <mergeCell ref="J110:L110"/>
    <mergeCell ref="P110:V110"/>
    <mergeCell ref="AT110:AV110"/>
    <mergeCell ref="AZ110:BD110"/>
    <mergeCell ref="BD89:BF89"/>
    <mergeCell ref="AV96:BG96"/>
    <mergeCell ref="A98:L98"/>
    <mergeCell ref="N98:AT100"/>
    <mergeCell ref="A100:L100"/>
    <mergeCell ref="AV100:BG100"/>
    <mergeCell ref="F89:J89"/>
    <mergeCell ref="P89:R89"/>
    <mergeCell ref="V89:Z89"/>
    <mergeCell ref="AF89:AH89"/>
    <mergeCell ref="AL89:AP89"/>
    <mergeCell ref="AR89:AX89"/>
    <mergeCell ref="BD85:BF85"/>
    <mergeCell ref="F87:J87"/>
    <mergeCell ref="P87:R87"/>
    <mergeCell ref="V87:Z87"/>
    <mergeCell ref="AF87:AH87"/>
    <mergeCell ref="AL87:AP87"/>
    <mergeCell ref="AR87:AX87"/>
    <mergeCell ref="BD87:BF87"/>
    <mergeCell ref="F85:J85"/>
    <mergeCell ref="P85:R85"/>
    <mergeCell ref="V85:Z85"/>
    <mergeCell ref="AF85:AH85"/>
    <mergeCell ref="AL85:AP85"/>
    <mergeCell ref="AR85:AX85"/>
    <mergeCell ref="BD81:BF81"/>
    <mergeCell ref="F83:J83"/>
    <mergeCell ref="P83:R83"/>
    <mergeCell ref="V83:Z83"/>
    <mergeCell ref="AF83:AH83"/>
    <mergeCell ref="AL83:AP83"/>
    <mergeCell ref="AR83:AX83"/>
    <mergeCell ref="BD83:BF83"/>
    <mergeCell ref="F81:J81"/>
    <mergeCell ref="P81:R81"/>
    <mergeCell ref="V81:Z81"/>
    <mergeCell ref="AF81:AH81"/>
    <mergeCell ref="AL81:AP81"/>
    <mergeCell ref="AR81:AX81"/>
    <mergeCell ref="AR77:AX77"/>
    <mergeCell ref="BD77:BF77"/>
    <mergeCell ref="F79:J79"/>
    <mergeCell ref="P79:R79"/>
    <mergeCell ref="V79:Z79"/>
    <mergeCell ref="AF79:AH79"/>
    <mergeCell ref="AL79:AP79"/>
    <mergeCell ref="AR79:AX79"/>
    <mergeCell ref="BD79:BF79"/>
    <mergeCell ref="A73:BG73"/>
    <mergeCell ref="A75:J75"/>
    <mergeCell ref="L75:AD75"/>
    <mergeCell ref="AJ75:AX75"/>
    <mergeCell ref="AZ75:BG75"/>
    <mergeCell ref="F77:J77"/>
    <mergeCell ref="P77:R77"/>
    <mergeCell ref="V77:Z77"/>
    <mergeCell ref="AF77:AH77"/>
    <mergeCell ref="AL77:AP77"/>
    <mergeCell ref="F69:H69"/>
    <mergeCell ref="L69:AD69"/>
    <mergeCell ref="AF69:AJ69"/>
    <mergeCell ref="AL69:AP69"/>
    <mergeCell ref="AR69:AX69"/>
    <mergeCell ref="AZ69:BF69"/>
    <mergeCell ref="F67:H67"/>
    <mergeCell ref="L67:AD67"/>
    <mergeCell ref="AF67:AJ67"/>
    <mergeCell ref="AL67:AP67"/>
    <mergeCell ref="AR67:AX67"/>
    <mergeCell ref="AZ67:BF67"/>
    <mergeCell ref="F65:H65"/>
    <mergeCell ref="L65:AD65"/>
    <mergeCell ref="AF65:AJ65"/>
    <mergeCell ref="AL65:AP65"/>
    <mergeCell ref="AR65:AX65"/>
    <mergeCell ref="AZ65:BF65"/>
    <mergeCell ref="AZ61:BF61"/>
    <mergeCell ref="F63:H63"/>
    <mergeCell ref="L63:AD63"/>
    <mergeCell ref="AF63:AJ63"/>
    <mergeCell ref="AL63:AP63"/>
    <mergeCell ref="AR63:AX63"/>
    <mergeCell ref="AZ63:BF63"/>
    <mergeCell ref="AX53:AZ53"/>
    <mergeCell ref="BB53:BF53"/>
    <mergeCell ref="A57:BG57"/>
    <mergeCell ref="A59:AJ59"/>
    <mergeCell ref="AL59:BG59"/>
    <mergeCell ref="F61:J61"/>
    <mergeCell ref="L61:AD61"/>
    <mergeCell ref="AF61:AJ61"/>
    <mergeCell ref="AL61:AP61"/>
    <mergeCell ref="AR61:AX61"/>
    <mergeCell ref="F53:H53"/>
    <mergeCell ref="L53:T53"/>
    <mergeCell ref="V53:AD53"/>
    <mergeCell ref="AF53:AJ53"/>
    <mergeCell ref="AL53:AR53"/>
    <mergeCell ref="AT53:AV53"/>
    <mergeCell ref="AX49:AZ49"/>
    <mergeCell ref="BB49:BF49"/>
    <mergeCell ref="F51:H51"/>
    <mergeCell ref="L51:T51"/>
    <mergeCell ref="V51:AD51"/>
    <mergeCell ref="AF51:AJ51"/>
    <mergeCell ref="AL51:AR51"/>
    <mergeCell ref="AT51:AV51"/>
    <mergeCell ref="AX51:AZ51"/>
    <mergeCell ref="BB51:BF51"/>
    <mergeCell ref="F49:H49"/>
    <mergeCell ref="L49:T49"/>
    <mergeCell ref="V49:AD49"/>
    <mergeCell ref="AF49:AJ49"/>
    <mergeCell ref="AL49:AR49"/>
    <mergeCell ref="AT49:AV49"/>
    <mergeCell ref="BB45:BF45"/>
    <mergeCell ref="F47:H47"/>
    <mergeCell ref="L47:T47"/>
    <mergeCell ref="V47:AD47"/>
    <mergeCell ref="AF47:AJ47"/>
    <mergeCell ref="AL47:AR47"/>
    <mergeCell ref="AT47:AV47"/>
    <mergeCell ref="AX47:AZ47"/>
    <mergeCell ref="BB47:BF47"/>
    <mergeCell ref="A41:BG41"/>
    <mergeCell ref="A43:AJ43"/>
    <mergeCell ref="AL43:BG43"/>
    <mergeCell ref="F45:J45"/>
    <mergeCell ref="L45:T45"/>
    <mergeCell ref="V45:AD45"/>
    <mergeCell ref="AF45:AJ45"/>
    <mergeCell ref="AL45:AR45"/>
    <mergeCell ref="AT45:AV45"/>
    <mergeCell ref="AX45:AZ45"/>
    <mergeCell ref="B37:J37"/>
    <mergeCell ref="L37:R37"/>
    <mergeCell ref="T37:AB37"/>
    <mergeCell ref="AD37:AJ37"/>
    <mergeCell ref="AL37:AP37"/>
    <mergeCell ref="AT37:BF37"/>
    <mergeCell ref="B27:H27"/>
    <mergeCell ref="J27:R27"/>
    <mergeCell ref="AB27:AF27"/>
    <mergeCell ref="A31:BG31"/>
    <mergeCell ref="B35:J35"/>
    <mergeCell ref="L35:R35"/>
    <mergeCell ref="T35:AB35"/>
    <mergeCell ref="AD35:AJ35"/>
    <mergeCell ref="AL35:AP35"/>
    <mergeCell ref="AT35:BF35"/>
    <mergeCell ref="AX23:BB23"/>
    <mergeCell ref="BD23:BF23"/>
    <mergeCell ref="B25:H25"/>
    <mergeCell ref="J25:R25"/>
    <mergeCell ref="V25:AF25"/>
    <mergeCell ref="AJ25:AP25"/>
    <mergeCell ref="B23:D23"/>
    <mergeCell ref="F23:J23"/>
    <mergeCell ref="N23:R23"/>
    <mergeCell ref="T23:AF23"/>
    <mergeCell ref="AH23:AP23"/>
    <mergeCell ref="AR23:AT23"/>
    <mergeCell ref="B21:F21"/>
    <mergeCell ref="H21:N21"/>
    <mergeCell ref="AB21:AF21"/>
    <mergeCell ref="AJ21:AP21"/>
    <mergeCell ref="AR21:AT21"/>
    <mergeCell ref="BD21:BF21"/>
    <mergeCell ref="B17:F17"/>
    <mergeCell ref="H17:N17"/>
    <mergeCell ref="AN17:AP17"/>
    <mergeCell ref="AR17:BD17"/>
    <mergeCell ref="B19:F19"/>
    <mergeCell ref="H19:N19"/>
    <mergeCell ref="AB19:AF19"/>
    <mergeCell ref="AN19:AP19"/>
    <mergeCell ref="AR19:BD19"/>
    <mergeCell ref="AV9:BG9"/>
    <mergeCell ref="A13:BG13"/>
    <mergeCell ref="B15:R15"/>
    <mergeCell ref="T15:AF15"/>
    <mergeCell ref="AH15:AP15"/>
    <mergeCell ref="AR15:BF15"/>
    <mergeCell ref="AV3:BG3"/>
    <mergeCell ref="A5:L5"/>
    <mergeCell ref="N5:AT7"/>
    <mergeCell ref="A7:L7"/>
    <mergeCell ref="AV7:BG7"/>
  </mergeCells>
  <dataValidations count="1">
    <dataValidation type="textLength" allowBlank="1" showInputMessage="1" showErrorMessage="1" promptTitle="Country/region code" prompt="Please use the two letter code of ISO 3166, see https://www.ecb.europa.eu/stats/money/mfi/general/html/codes_MFI.en.html" sqref="D47 D69 D49 D51 D53 D67 D65 D63">
      <formula1>0</formula1>
      <formula2>2</formula2>
    </dataValidation>
  </dataValidations>
  <hyperlinks>
    <hyperlink ref="B191" r:id="rId1" display="https://europa.eu/!Nh4hwP"/>
  </hyperlinks>
  <pageMargins left="0.25" right="0.25" top="0.75" bottom="0.75" header="0.3" footer="0.3"/>
  <pageSetup paperSize="9" orientation="portrait" r:id="rId2"/>
  <headerFooter>
    <oddFooter>&amp;R2021-07-05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A75rev2021v03e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2021-07-05T15:19:58Z</dcterms:created>
  <dcterms:modified xsi:type="dcterms:W3CDTF">2021-07-05T15:34:07Z</dcterms:modified>
</cp:coreProperties>
</file>